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S:\Committees\Budgets\2020-2021\Agendas\"/>
    </mc:Choice>
  </mc:AlternateContent>
  <bookViews>
    <workbookView xWindow="0" yWindow="0" windowWidth="11544" windowHeight="9120" activeTab="2"/>
  </bookViews>
  <sheets>
    <sheet name="One-Time" sheetId="1" r:id="rId1"/>
    <sheet name="Recurring" sheetId="5" r:id="rId2"/>
    <sheet name="Total" sheetId="6" r:id="rId3"/>
    <sheet name="back up" sheetId="7" state="hidden" r:id="rId4"/>
  </sheets>
  <definedNames>
    <definedName name="_xlnm.Print_Area" localSheetId="0">'One-Time'!$A$1:$E$51</definedName>
    <definedName name="_xlnm.Print_Area" localSheetId="1">Recurring!$A$1:$E$51</definedName>
    <definedName name="_xlnm.Print_Area" localSheetId="2">Total!$A$2:$E$52</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5" l="1"/>
  <c r="I14" i="5"/>
  <c r="I16" i="5"/>
  <c r="I15" i="5"/>
  <c r="C19" i="7"/>
  <c r="C20" i="7"/>
  <c r="B17" i="5"/>
  <c r="B33" i="1"/>
  <c r="B28" i="1"/>
  <c r="B17" i="1"/>
  <c r="B22" i="1"/>
  <c r="B28" i="5"/>
  <c r="B21" i="5"/>
  <c r="B19" i="5"/>
  <c r="J13" i="5"/>
  <c r="C19" i="5"/>
  <c r="J14" i="5"/>
  <c r="J16" i="5"/>
  <c r="C21" i="5"/>
  <c r="B22" i="5"/>
  <c r="H19" i="7"/>
  <c r="H20" i="7"/>
  <c r="G19" i="7"/>
  <c r="G20" i="7"/>
  <c r="F19" i="7"/>
  <c r="F20" i="7"/>
  <c r="E39" i="5"/>
  <c r="E19" i="7"/>
  <c r="E20" i="7"/>
  <c r="D39" i="5"/>
  <c r="D19" i="7"/>
  <c r="D20" i="7"/>
  <c r="C39" i="5"/>
  <c r="B39" i="5"/>
  <c r="C26" i="5"/>
  <c r="D26" i="5"/>
  <c r="E26" i="5"/>
  <c r="J15" i="5"/>
  <c r="K14" i="5"/>
  <c r="K13" i="5"/>
  <c r="D19" i="5"/>
  <c r="K16" i="5"/>
  <c r="L14" i="5"/>
  <c r="D21" i="5"/>
  <c r="L13" i="5"/>
  <c r="K15" i="5"/>
  <c r="E10" i="6"/>
  <c r="E9" i="5"/>
  <c r="E8" i="6"/>
  <c r="C8" i="6"/>
  <c r="E7" i="5"/>
  <c r="C7" i="5"/>
  <c r="B5" i="5"/>
  <c r="B6" i="6"/>
  <c r="E21" i="5"/>
  <c r="L16" i="5"/>
  <c r="L15" i="5"/>
  <c r="E19" i="5"/>
  <c r="E20" i="6"/>
  <c r="E46" i="6"/>
  <c r="D46" i="6"/>
  <c r="C46" i="6"/>
  <c r="B46" i="6"/>
  <c r="E45" i="6"/>
  <c r="D45" i="6"/>
  <c r="C45" i="6"/>
  <c r="B45" i="6"/>
  <c r="E44" i="6"/>
  <c r="D44" i="6"/>
  <c r="C44" i="6"/>
  <c r="B44" i="6"/>
  <c r="E43" i="6"/>
  <c r="D43" i="6"/>
  <c r="C43" i="6"/>
  <c r="B43" i="6"/>
  <c r="E42" i="6"/>
  <c r="D42" i="6"/>
  <c r="C42" i="6"/>
  <c r="B42" i="6"/>
  <c r="E41" i="6"/>
  <c r="D41" i="6"/>
  <c r="C41" i="6"/>
  <c r="B41" i="6"/>
  <c r="E40" i="6"/>
  <c r="D40" i="6"/>
  <c r="C40" i="6"/>
  <c r="B40" i="6"/>
  <c r="B39" i="6"/>
  <c r="B50" i="6"/>
  <c r="D29" i="7"/>
  <c r="H50" i="6"/>
  <c r="E39" i="6"/>
  <c r="D39" i="6"/>
  <c r="C39" i="6"/>
  <c r="E35" i="6"/>
  <c r="D35" i="6"/>
  <c r="C35" i="6"/>
  <c r="B35" i="6"/>
  <c r="E33" i="6"/>
  <c r="D33" i="6"/>
  <c r="C33" i="6"/>
  <c r="B33" i="6"/>
  <c r="E32" i="6"/>
  <c r="D32" i="6"/>
  <c r="C32" i="6"/>
  <c r="B32" i="6"/>
  <c r="E31" i="6"/>
  <c r="E30" i="6"/>
  <c r="E28" i="6"/>
  <c r="E27" i="6"/>
  <c r="E26" i="6"/>
  <c r="E25" i="6"/>
  <c r="D31" i="6"/>
  <c r="D30" i="6"/>
  <c r="D28" i="6"/>
  <c r="D27" i="6"/>
  <c r="D26" i="6"/>
  <c r="D25" i="6"/>
  <c r="C31" i="6"/>
  <c r="C30" i="6"/>
  <c r="C28" i="6"/>
  <c r="C27" i="6"/>
  <c r="C26" i="6"/>
  <c r="C25" i="6"/>
  <c r="B31" i="6"/>
  <c r="B30" i="6"/>
  <c r="B28" i="6"/>
  <c r="B27" i="6"/>
  <c r="B26" i="6"/>
  <c r="B25" i="6"/>
  <c r="E22" i="6"/>
  <c r="E21" i="6"/>
  <c r="E19" i="6"/>
  <c r="E17" i="6"/>
  <c r="E16" i="6"/>
  <c r="D22" i="6"/>
  <c r="D21" i="6"/>
  <c r="D20" i="6"/>
  <c r="D19" i="6"/>
  <c r="D17" i="6"/>
  <c r="D16" i="6"/>
  <c r="C22" i="6"/>
  <c r="C21" i="6"/>
  <c r="C20" i="6"/>
  <c r="C19" i="6"/>
  <c r="C17" i="6"/>
  <c r="C16" i="6"/>
  <c r="B22" i="6"/>
  <c r="B20" i="6"/>
  <c r="B21" i="6"/>
  <c r="B19" i="6"/>
  <c r="B17" i="6"/>
  <c r="B16" i="6"/>
  <c r="E49" i="5"/>
  <c r="D49" i="5"/>
  <c r="C49" i="5"/>
  <c r="C49" i="1"/>
  <c r="C51" i="6"/>
  <c r="B49" i="5"/>
  <c r="B49" i="1"/>
  <c r="B51" i="6"/>
  <c r="E33" i="5"/>
  <c r="D33" i="5"/>
  <c r="C33" i="5"/>
  <c r="B33" i="5"/>
  <c r="E28" i="5"/>
  <c r="D28" i="5"/>
  <c r="C28" i="5"/>
  <c r="C28" i="1"/>
  <c r="C29" i="6"/>
  <c r="B29" i="6"/>
  <c r="E17" i="5"/>
  <c r="E22" i="5"/>
  <c r="D17" i="5"/>
  <c r="D22" i="5"/>
  <c r="C17" i="5"/>
  <c r="C22" i="5"/>
  <c r="E49" i="1"/>
  <c r="D49" i="1"/>
  <c r="E33" i="1"/>
  <c r="D33" i="1"/>
  <c r="C33" i="1"/>
  <c r="E28" i="1"/>
  <c r="D28" i="1"/>
  <c r="E17" i="1"/>
  <c r="E22" i="1"/>
  <c r="D17" i="1"/>
  <c r="D22" i="1"/>
  <c r="C17" i="1"/>
  <c r="B35" i="1"/>
  <c r="C22" i="1"/>
  <c r="D35" i="1"/>
  <c r="C35" i="1"/>
  <c r="D51" i="6"/>
  <c r="E29" i="6"/>
  <c r="E51" i="6"/>
  <c r="C18" i="6"/>
  <c r="D29" i="6"/>
  <c r="E35" i="1"/>
  <c r="C35" i="5"/>
  <c r="E34" i="6"/>
  <c r="E50" i="6"/>
  <c r="G29" i="7"/>
  <c r="K50" i="6"/>
  <c r="D35" i="5"/>
  <c r="E35" i="5"/>
  <c r="E36" i="6"/>
  <c r="G30" i="7"/>
  <c r="K51" i="6"/>
  <c r="B35" i="5"/>
  <c r="B36" i="6"/>
  <c r="B23" i="6"/>
  <c r="C23" i="6"/>
  <c r="D18" i="6"/>
  <c r="B18" i="6"/>
  <c r="D23" i="6"/>
  <c r="E18" i="6"/>
  <c r="E23" i="6"/>
  <c r="B34" i="6"/>
  <c r="C50" i="6"/>
  <c r="E29" i="7"/>
  <c r="I50" i="6"/>
  <c r="D50" i="6"/>
  <c r="F29" i="7"/>
  <c r="J50" i="6"/>
  <c r="C34" i="6"/>
  <c r="D34" i="6"/>
  <c r="C36" i="6"/>
  <c r="E30" i="7"/>
  <c r="D36" i="6"/>
  <c r="F30" i="7"/>
  <c r="D30" i="7"/>
  <c r="G31" i="7"/>
  <c r="K52" i="6"/>
  <c r="D31" i="7"/>
  <c r="H52" i="6"/>
  <c r="H51" i="6"/>
  <c r="F31" i="7"/>
  <c r="J52" i="6"/>
  <c r="J51" i="6"/>
  <c r="E31" i="7"/>
  <c r="I52" i="6"/>
  <c r="I51" i="6"/>
</calcChain>
</file>

<file path=xl/sharedStrings.xml><?xml version="1.0" encoding="utf-8"?>
<sst xmlns="http://schemas.openxmlformats.org/spreadsheetml/2006/main" count="278" uniqueCount="137">
  <si>
    <t>OSU Internal Budget Outline Form</t>
  </si>
  <si>
    <t>Estimated Costs and Sources of Funds for Proposed Program</t>
  </si>
  <si>
    <t>Total new resources allocated to the Proposed Program, if any.
If no change in resources is required, the budgetary impact should be reported as zero.</t>
  </si>
  <si>
    <t xml:space="preserve">PROGRAM TITLE:  </t>
  </si>
  <si>
    <t>password:</t>
  </si>
  <si>
    <t>bfp</t>
  </si>
  <si>
    <t xml:space="preserve">BUDGET PERIOD:  </t>
  </si>
  <si>
    <t>From FY</t>
  </si>
  <si>
    <t>to FY</t>
  </si>
  <si>
    <t xml:space="preserve">Business Center </t>
  </si>
  <si>
    <t>Date</t>
  </si>
  <si>
    <t>Fiscal Year 1</t>
  </si>
  <si>
    <t>Fiscal Year 2</t>
  </si>
  <si>
    <t>Fiscal Year 3</t>
  </si>
  <si>
    <t>Fiscal Year 4</t>
  </si>
  <si>
    <t>Personnel</t>
  </si>
  <si>
    <t>Faculty, Tenured/Tenure-track</t>
  </si>
  <si>
    <t>Faculty, fixed-term</t>
  </si>
  <si>
    <t>Sub-total, Faculty</t>
  </si>
  <si>
    <t>Graduate Assistants</t>
  </si>
  <si>
    <t>Support Staff</t>
  </si>
  <si>
    <t>Fellowship/Scholarship</t>
  </si>
  <si>
    <t>OPE</t>
  </si>
  <si>
    <t xml:space="preserve">Personnel Subtotal  </t>
  </si>
  <si>
    <t>Other Expenses</t>
  </si>
  <si>
    <t>Library, Printed</t>
  </si>
  <si>
    <t>Library, Electronic</t>
  </si>
  <si>
    <t>Services &amp; Supplies</t>
  </si>
  <si>
    <t>Capital Equipment</t>
  </si>
  <si>
    <t xml:space="preserve">Other Resources Subtotal </t>
  </si>
  <si>
    <t xml:space="preserve">Physical Facilities </t>
  </si>
  <si>
    <t xml:space="preserve">Construction </t>
  </si>
  <si>
    <t xml:space="preserve">Major Renovation </t>
  </si>
  <si>
    <t>Physical Facilities Subtotal</t>
  </si>
  <si>
    <t xml:space="preserve">Total Cost of Program  </t>
  </si>
  <si>
    <t>Resources</t>
  </si>
  <si>
    <t>Current Budget, unit</t>
  </si>
  <si>
    <t>Fees/Sales</t>
  </si>
  <si>
    <t>Other, describe:</t>
  </si>
  <si>
    <t>Foundation Endowment</t>
  </si>
  <si>
    <t xml:space="preserve">Total Resources  </t>
  </si>
  <si>
    <t>Note:  Please include budget narrative describing items listed above.</t>
  </si>
  <si>
    <t>Revenue/Expense check</t>
  </si>
  <si>
    <t>One-Time</t>
  </si>
  <si>
    <t xml:space="preserve">Other Expenses </t>
  </si>
  <si>
    <t>Name and Title of Reviewer</t>
  </si>
  <si>
    <t>Institutional Reallocation from other budgetary units</t>
  </si>
  <si>
    <t xml:space="preserve">Federal Funds and other Grants </t>
  </si>
  <si>
    <t xml:space="preserve">Special State Appropriation </t>
  </si>
  <si>
    <t>Recurring</t>
  </si>
  <si>
    <t xml:space="preserve">Total </t>
  </si>
  <si>
    <t>Signature of Reviewer</t>
  </si>
  <si>
    <t xml:space="preserve">Check math </t>
  </si>
  <si>
    <t xml:space="preserve">check math </t>
  </si>
  <si>
    <t xml:space="preserve">Tuition ( e campus, differential ) </t>
  </si>
  <si>
    <t xml:space="preserve">Tuition remission ( GA support) </t>
  </si>
  <si>
    <t>Yr 1</t>
  </si>
  <si>
    <t>Yr 2</t>
  </si>
  <si>
    <t>Yr 3</t>
  </si>
  <si>
    <t>Yr 4</t>
  </si>
  <si>
    <t>Sal</t>
  </si>
  <si>
    <t>Total</t>
  </si>
  <si>
    <t>TERM</t>
  </si>
  <si>
    <t>PRINT_TERM</t>
  </si>
  <si>
    <t>undup count</t>
  </si>
  <si>
    <t>SCH</t>
  </si>
  <si>
    <t>Ecampus SCH</t>
  </si>
  <si>
    <t>FTE</t>
  </si>
  <si>
    <t>Full-time undup count</t>
  </si>
  <si>
    <t>F 04</t>
  </si>
  <si>
    <t>F 05</t>
  </si>
  <si>
    <t>F 07</t>
  </si>
  <si>
    <t>F 12</t>
  </si>
  <si>
    <t>F 13</t>
  </si>
  <si>
    <t>F 14</t>
  </si>
  <si>
    <t>F 15</t>
  </si>
  <si>
    <t>F 16</t>
  </si>
  <si>
    <t>F 17</t>
  </si>
  <si>
    <t>F 18</t>
  </si>
  <si>
    <t>Hi Gillian,</t>
  </si>
  <si>
    <t>Attached in green are historical Fall enrollment and annual graduation numbers for Psychology, related to Jessica’s email below.  I’ll follow up with FTE (using 12 credits as full-time) this afternoon.  My DW SQL is included in case helpful.</t>
  </si>
  <si>
    <t>Thanks,</t>
  </si>
  <si>
    <t>Brian</t>
  </si>
  <si>
    <r>
      <t>From:</t>
    </r>
    <r>
      <rPr>
        <sz val="10"/>
        <color theme="1"/>
        <rFont val="Tahoma"/>
        <family val="2"/>
      </rPr>
      <t xml:space="preserve"> DuPont, Jessica</t>
    </r>
  </si>
  <si>
    <r>
      <t>Sent:</t>
    </r>
    <r>
      <rPr>
        <sz val="10"/>
        <color theme="1"/>
        <rFont val="Tahoma"/>
        <family val="2"/>
      </rPr>
      <t xml:space="preserve"> Tuesday, November 19, 2019 11:24 AM</t>
    </r>
  </si>
  <si>
    <r>
      <t>To:</t>
    </r>
    <r>
      <rPr>
        <sz val="10"/>
        <color theme="1"/>
        <rFont val="Tahoma"/>
        <family val="2"/>
      </rPr>
      <t xml:space="preserve"> Yu, Gillian</t>
    </r>
  </si>
  <si>
    <r>
      <t>Cc:</t>
    </r>
    <r>
      <rPr>
        <sz val="10"/>
        <color theme="1"/>
        <rFont val="Tahoma"/>
        <family val="2"/>
      </rPr>
      <t xml:space="preserve"> Lindsley, Brian; Skinner, Dane; Donley, Amy</t>
    </r>
  </si>
  <si>
    <r>
      <t>Subject:</t>
    </r>
    <r>
      <rPr>
        <sz val="10"/>
        <color theme="1"/>
        <rFont val="Tahoma"/>
        <family val="2"/>
      </rPr>
      <t xml:space="preserve"> Re: Projecting enrollment for OSU Complete </t>
    </r>
  </si>
  <si>
    <t xml:space="preserve">Gillian – thank you for helping to project revenue (based on enrollment) for the new degree (CAT 1 proposal) we are drafting for OSU Complete. This will be a broad, interdisciplinary degree housed in CLA. Right now, the placeholder degree name is B.A./B.S. Culture and Interdisciplinary Studies. </t>
  </si>
  <si>
    <t>Below are the specific questions we need to complete for the CAT 1 proposal.</t>
  </si>
  <si>
    <t>I’m hoping you can work with Brian or Dane on this. Narrative is fine and starting your own assumptions is fine. For a) and b) below, can you please base this degree to growth in Psychology when it started? I’m hoping to fill this in before noon on Thursday.</t>
  </si>
  <si>
    <t>#4: Need (CAT 1) | Draft 11/19/19</t>
  </si>
  <si>
    <t xml:space="preserve">OSU Complete concept </t>
  </si>
  <si>
    <r>
      <t>a. Anticipated fall term headcount and FTE enrollment over each of the next five years.</t>
    </r>
    <r>
      <rPr>
        <sz val="12"/>
        <color theme="1"/>
        <rFont val="Arial"/>
        <family val="2"/>
      </rPr>
      <t xml:space="preserve"> Ecampus analysts routinely track and project enrollment for its 70+ degrees. </t>
    </r>
  </si>
  <si>
    <t xml:space="preserve">b. Expected degrees/certificates produced over the next five years. </t>
  </si>
  <si>
    <t>```````````````````````````````````````````````````````````````</t>
  </si>
  <si>
    <r>
      <t>Jessica DuPont, </t>
    </r>
    <r>
      <rPr>
        <sz val="10"/>
        <color theme="1"/>
        <rFont val="Tahoma"/>
        <family val="2"/>
      </rPr>
      <t>Executive Director </t>
    </r>
  </si>
  <si>
    <t>Market Development &amp; the Student Experience</t>
  </si>
  <si>
    <t>Oregon State University Ecampus</t>
  </si>
  <si>
    <t>541.737.2569</t>
  </si>
  <si>
    <t>OSU Ecampus is ranked top 10 in the nation by U.S. News &amp; World Report.</t>
  </si>
  <si>
    <t>2020-21</t>
  </si>
  <si>
    <t>2021-22</t>
  </si>
  <si>
    <t>2022-23</t>
  </si>
  <si>
    <t>2023-24</t>
  </si>
  <si>
    <t>2024-25</t>
  </si>
  <si>
    <t>2025-26</t>
  </si>
  <si>
    <t>Enrollment</t>
  </si>
  <si>
    <t>SCH Generated</t>
  </si>
  <si>
    <t>Tuition Revenue Generated</t>
  </si>
  <si>
    <t>Year</t>
  </si>
  <si>
    <t>Revenue</t>
  </si>
  <si>
    <t>Expense</t>
  </si>
  <si>
    <t>Net Income</t>
  </si>
  <si>
    <t>Note: We based projected enrollment numbers and SCH off of Psychology program. This program is similar in popularity and we have planned the enrollment and SCH to complement the Psychology program. We did not include bonuses for degree completions, URM and Pell grant students, which will increase the actual revenue. The revenue projection didn't reflect the tuition rate increases, either.</t>
  </si>
  <si>
    <t>Graduates</t>
  </si>
  <si>
    <t>Year 1</t>
  </si>
  <si>
    <t>Year 2</t>
  </si>
  <si>
    <t>Year 3</t>
  </si>
  <si>
    <t>Year 4</t>
  </si>
  <si>
    <t>Year 5</t>
  </si>
  <si>
    <t>B.A./B.S. Applied Humanities</t>
  </si>
  <si>
    <t>Health Insurance</t>
  </si>
  <si>
    <t>Other OPE rate</t>
  </si>
  <si>
    <t>FY2021 budget guideline</t>
  </si>
  <si>
    <t>FY2021</t>
  </si>
  <si>
    <t>FY2022</t>
  </si>
  <si>
    <t>FY2023</t>
  </si>
  <si>
    <t>FY2024</t>
  </si>
  <si>
    <t>Tuition Revenue</t>
  </si>
  <si>
    <t>Annual salary</t>
  </si>
  <si>
    <t>Basis</t>
  </si>
  <si>
    <t>Transcript reviewer @ 0.25 FTE</t>
  </si>
  <si>
    <t xml:space="preserve">Other Expenses: </t>
  </si>
  <si>
    <t>Other Expenses:</t>
  </si>
  <si>
    <t>OPE Rate</t>
  </si>
  <si>
    <t>Materials linked from the May 25, 2021 Budgets &amp; Fiscal Planning Committee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</si>
</sst>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Narrow"/>
      <family val="2"/>
    </font>
    <font>
      <i/>
      <sz val="9"/>
      <color theme="1"/>
      <name val="Calibri"/>
      <family val="2"/>
      <scheme val="minor"/>
    </font>
    <font>
      <sz val="11"/>
      <color theme="1"/>
      <name val="Cambria"/>
      <family val="1"/>
      <scheme val="major"/>
    </font>
    <font>
      <b/>
      <sz val="11"/>
      <color theme="1"/>
      <name val="Cambria"/>
      <family val="1"/>
      <scheme val="major"/>
    </font>
    <font>
      <sz val="16"/>
      <color theme="3" tint="-0.249977111117893"/>
      <name val="Cambria"/>
      <family val="1"/>
      <scheme val="major"/>
    </font>
    <font>
      <i/>
      <sz val="11"/>
      <color theme="1"/>
      <name val="Calibri"/>
      <family val="2"/>
      <scheme val="minor"/>
    </font>
    <font>
      <u/>
      <sz val="11"/>
      <color theme="10"/>
      <name val="Calibri"/>
      <family val="2"/>
      <scheme val="minor"/>
    </font>
    <font>
      <sz val="11"/>
      <color rgb="FF000000"/>
      <name val="Calibri"/>
      <family val="2"/>
    </font>
    <font>
      <sz val="12"/>
      <color theme="1"/>
      <name val="Calibri"/>
      <family val="2"/>
      <scheme val="minor"/>
    </font>
    <font>
      <sz val="11"/>
      <color rgb="FF1F497D"/>
      <name val="Calibri"/>
      <family val="2"/>
      <scheme val="minor"/>
    </font>
    <font>
      <b/>
      <sz val="10"/>
      <color theme="1"/>
      <name val="Tahoma"/>
      <family val="2"/>
    </font>
    <font>
      <sz val="10"/>
      <color theme="1"/>
      <name val="Tahoma"/>
      <family val="2"/>
    </font>
    <font>
      <b/>
      <sz val="12"/>
      <color theme="1"/>
      <name val="Arial"/>
      <family val="2"/>
    </font>
    <font>
      <sz val="12"/>
      <color theme="1"/>
      <name val="Arial"/>
      <family val="2"/>
    </font>
    <font>
      <sz val="8.5"/>
      <color rgb="FF797979"/>
      <name val="Arial"/>
      <family val="2"/>
    </font>
    <font>
      <b/>
      <sz val="10.5"/>
      <color theme="1"/>
      <name val="Tahoma"/>
      <family val="2"/>
    </font>
    <font>
      <sz val="11"/>
      <color rgb="FF000000"/>
      <name val="Calibri"/>
      <family val="2"/>
      <scheme val="minor"/>
    </font>
    <font>
      <sz val="11"/>
      <name val="Calibri"/>
      <family val="2"/>
      <scheme val="minor"/>
    </font>
    <font>
      <sz val="8"/>
      <name val="Calibri"/>
      <family val="2"/>
      <scheme val="minor"/>
    </font>
    <font>
      <b/>
      <i/>
      <sz val="10"/>
      <color theme="1"/>
      <name val="Constantia"/>
      <family val="1"/>
    </font>
  </fonts>
  <fills count="7">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double">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17">
    <xf numFmtId="0" fontId="0" fillId="0" borderId="0" xfId="0"/>
    <xf numFmtId="0" fontId="0" fillId="0" borderId="0" xfId="0" applyAlignment="1">
      <alignment horizontal="right"/>
    </xf>
    <xf numFmtId="0" fontId="2" fillId="2" borderId="3" xfId="0" applyFont="1" applyFill="1" applyBorder="1"/>
    <xf numFmtId="164" fontId="0" fillId="0" borderId="2" xfId="1" applyNumberFormat="1" applyFont="1" applyBorder="1"/>
    <xf numFmtId="164" fontId="0" fillId="2" borderId="3" xfId="1" applyNumberFormat="1" applyFont="1" applyFill="1" applyBorder="1"/>
    <xf numFmtId="164" fontId="0" fillId="0" borderId="6" xfId="1" applyNumberFormat="1" applyFont="1" applyBorder="1"/>
    <xf numFmtId="164" fontId="0" fillId="0" borderId="0" xfId="1" applyNumberFormat="1" applyFont="1"/>
    <xf numFmtId="0" fontId="4" fillId="0" borderId="0" xfId="0" applyFont="1"/>
    <xf numFmtId="0" fontId="0" fillId="0" borderId="7" xfId="0" applyBorder="1"/>
    <xf numFmtId="0" fontId="2" fillId="2" borderId="11" xfId="0" applyFont="1" applyFill="1" applyBorder="1"/>
    <xf numFmtId="164" fontId="0" fillId="2" borderId="11" xfId="1" applyNumberFormat="1" applyFont="1" applyFill="1" applyBorder="1"/>
    <xf numFmtId="164" fontId="0" fillId="0" borderId="15" xfId="1" applyNumberFormat="1" applyFont="1" applyBorder="1"/>
    <xf numFmtId="164" fontId="0" fillId="0" borderId="0" xfId="1" applyNumberFormat="1" applyFont="1" applyBorder="1"/>
    <xf numFmtId="164" fontId="0" fillId="0" borderId="18" xfId="1" applyNumberFormat="1" applyFont="1" applyBorder="1"/>
    <xf numFmtId="164" fontId="2" fillId="0" borderId="5" xfId="1" applyNumberFormat="1" applyFont="1" applyBorder="1"/>
    <xf numFmtId="164" fontId="2" fillId="0" borderId="22" xfId="1" applyNumberFormat="1" applyFont="1" applyBorder="1"/>
    <xf numFmtId="0" fontId="5" fillId="0" borderId="0" xfId="0" applyFont="1" applyAlignment="1">
      <alignment horizontal="right"/>
    </xf>
    <xf numFmtId="0" fontId="5" fillId="0" borderId="0" xfId="0" applyFont="1"/>
    <xf numFmtId="0" fontId="5" fillId="0" borderId="8" xfId="0" applyFont="1" applyBorder="1" applyAlignment="1">
      <alignment horizontal="center"/>
    </xf>
    <xf numFmtId="0" fontId="6" fillId="2" borderId="10" xfId="0" applyFont="1" applyFill="1" applyBorder="1"/>
    <xf numFmtId="0" fontId="5" fillId="0" borderId="12" xfId="0" applyFont="1" applyBorder="1" applyAlignment="1">
      <alignment horizontal="left" indent="1"/>
    </xf>
    <xf numFmtId="0" fontId="6" fillId="0" borderId="12" xfId="0" applyFont="1" applyBorder="1" applyAlignment="1">
      <alignment horizontal="left"/>
    </xf>
    <xf numFmtId="0" fontId="6" fillId="0" borderId="12" xfId="0" applyFont="1" applyBorder="1" applyAlignment="1">
      <alignment horizontal="right"/>
    </xf>
    <xf numFmtId="0" fontId="5" fillId="0" borderId="14" xfId="0" applyFont="1" applyBorder="1"/>
    <xf numFmtId="0" fontId="6" fillId="0" borderId="16" xfId="0" applyFont="1" applyBorder="1" applyAlignment="1">
      <alignment horizontal="right" indent="1"/>
    </xf>
    <xf numFmtId="0" fontId="5" fillId="0" borderId="17" xfId="0" applyFont="1" applyBorder="1"/>
    <xf numFmtId="0" fontId="6" fillId="0" borderId="21" xfId="0" applyFont="1" applyBorder="1" applyAlignment="1">
      <alignment horizontal="right"/>
    </xf>
    <xf numFmtId="0" fontId="5" fillId="0" borderId="9" xfId="0" applyFont="1" applyBorder="1" applyAlignment="1">
      <alignment horizontal="left" indent="1"/>
    </xf>
    <xf numFmtId="0" fontId="0" fillId="0" borderId="0" xfId="0" applyBorder="1" applyAlignment="1">
      <alignment horizontal="left" indent="1"/>
    </xf>
    <xf numFmtId="0" fontId="0" fillId="0" borderId="0" xfId="0" applyBorder="1" applyAlignment="1">
      <alignment horizontal="right" indent="1"/>
    </xf>
    <xf numFmtId="0" fontId="5" fillId="0" borderId="0" xfId="0" applyFont="1" applyAlignment="1" applyProtection="1">
      <alignment horizontal="right"/>
    </xf>
    <xf numFmtId="0" fontId="0" fillId="0" borderId="0" xfId="0" applyBorder="1" applyAlignment="1" applyProtection="1">
      <alignment horizontal="left" indent="1"/>
    </xf>
    <xf numFmtId="0" fontId="0" fillId="0" borderId="0" xfId="0" applyBorder="1" applyAlignment="1" applyProtection="1">
      <alignment horizontal="right" indent="1"/>
    </xf>
    <xf numFmtId="0" fontId="5" fillId="0" borderId="12" xfId="0" applyFont="1" applyBorder="1" applyAlignment="1" applyProtection="1">
      <alignment horizontal="left" indent="1"/>
    </xf>
    <xf numFmtId="0" fontId="5" fillId="0" borderId="12" xfId="0" applyFont="1" applyBorder="1" applyAlignment="1" applyProtection="1">
      <alignment horizontal="left" indent="1"/>
      <protection locked="0"/>
    </xf>
    <xf numFmtId="0" fontId="5" fillId="0" borderId="19" xfId="0" applyFont="1" applyBorder="1" applyAlignment="1" applyProtection="1">
      <alignment horizontal="left" indent="1"/>
      <protection locked="0"/>
    </xf>
    <xf numFmtId="164" fontId="0" fillId="0" borderId="2" xfId="1" applyNumberFormat="1" applyFont="1" applyBorder="1" applyProtection="1">
      <protection locked="0"/>
    </xf>
    <xf numFmtId="164" fontId="0" fillId="0" borderId="13" xfId="1" applyNumberFormat="1" applyFont="1" applyBorder="1" applyProtection="1">
      <protection locked="0"/>
    </xf>
    <xf numFmtId="164" fontId="0" fillId="0" borderId="4" xfId="1" applyNumberFormat="1" applyFont="1" applyBorder="1" applyProtection="1">
      <protection locked="0"/>
    </xf>
    <xf numFmtId="164" fontId="0" fillId="0" borderId="20" xfId="1" applyNumberFormat="1" applyFont="1" applyBorder="1" applyProtection="1">
      <protection locked="0"/>
    </xf>
    <xf numFmtId="0" fontId="0" fillId="0" borderId="1" xfId="0" applyBorder="1" applyAlignment="1" applyProtection="1">
      <alignment horizontal="center"/>
      <protection locked="0"/>
    </xf>
    <xf numFmtId="0" fontId="0" fillId="0" borderId="1" xfId="0" quotePrefix="1" applyBorder="1" applyAlignment="1" applyProtection="1">
      <alignment horizontal="center"/>
      <protection locked="0"/>
    </xf>
    <xf numFmtId="0" fontId="5" fillId="0" borderId="12" xfId="0" applyFont="1" applyFill="1" applyBorder="1" applyAlignment="1">
      <alignment horizontal="left" indent="1"/>
    </xf>
    <xf numFmtId="164" fontId="0" fillId="0" borderId="2" xfId="1" applyNumberFormat="1" applyFont="1" applyFill="1" applyBorder="1" applyProtection="1">
      <protection locked="0"/>
    </xf>
    <xf numFmtId="164" fontId="0" fillId="0" borderId="13" xfId="1" applyNumberFormat="1" applyFont="1" applyFill="1" applyBorder="1" applyProtection="1">
      <protection locked="0"/>
    </xf>
    <xf numFmtId="0" fontId="0" fillId="0" borderId="17" xfId="0" applyBorder="1"/>
    <xf numFmtId="164" fontId="8" fillId="0" borderId="0" xfId="1" applyNumberFormat="1" applyFont="1"/>
    <xf numFmtId="0" fontId="8" fillId="0" borderId="0" xfId="0" applyFont="1" applyAlignment="1">
      <alignment horizontal="right"/>
    </xf>
    <xf numFmtId="0" fontId="0" fillId="0" borderId="0" xfId="0" applyBorder="1" applyAlignment="1" applyProtection="1">
      <alignment horizontal="center"/>
    </xf>
    <xf numFmtId="0" fontId="6" fillId="0" borderId="12" xfId="0" applyFont="1" applyBorder="1" applyAlignment="1" applyProtection="1">
      <alignment horizontal="left" indent="1"/>
    </xf>
    <xf numFmtId="0" fontId="6" fillId="0" borderId="12" xfId="0" applyFont="1" applyBorder="1" applyAlignment="1" applyProtection="1">
      <alignment horizontal="right" indent="1"/>
    </xf>
    <xf numFmtId="0" fontId="6" fillId="0" borderId="0" xfId="0" applyFont="1" applyAlignment="1" applyProtection="1">
      <alignment horizontal="right"/>
    </xf>
    <xf numFmtId="0" fontId="0" fillId="0" borderId="0" xfId="0" applyBorder="1" applyAlignment="1" applyProtection="1">
      <alignment horizontal="center"/>
      <protection locked="0"/>
    </xf>
    <xf numFmtId="0" fontId="0" fillId="0" borderId="0" xfId="0" quotePrefix="1" applyBorder="1" applyAlignment="1" applyProtection="1">
      <alignment horizontal="center"/>
      <protection locked="0"/>
    </xf>
    <xf numFmtId="0" fontId="5" fillId="0" borderId="26" xfId="0" applyFont="1" applyFill="1" applyBorder="1" applyAlignment="1" applyProtection="1">
      <alignment horizontal="left" indent="1"/>
    </xf>
    <xf numFmtId="0" fontId="2" fillId="0" borderId="0" xfId="0" applyFont="1" applyBorder="1" applyAlignment="1" applyProtection="1">
      <alignment horizontal="left" indent="1"/>
    </xf>
    <xf numFmtId="0" fontId="2" fillId="0" borderId="0" xfId="0" applyFont="1"/>
    <xf numFmtId="14" fontId="0" fillId="0" borderId="0" xfId="0" quotePrefix="1" applyNumberFormat="1" applyBorder="1" applyAlignment="1" applyProtection="1">
      <alignment horizontal="center"/>
      <protection locked="0"/>
    </xf>
    <xf numFmtId="14" fontId="0" fillId="0" borderId="0" xfId="0" applyNumberFormat="1" applyBorder="1" applyAlignment="1" applyProtection="1">
      <alignment horizontal="right" indent="1"/>
    </xf>
    <xf numFmtId="164" fontId="0" fillId="0" borderId="0" xfId="0" applyNumberFormat="1"/>
    <xf numFmtId="0" fontId="10" fillId="0" borderId="27" xfId="0" applyFont="1" applyBorder="1" applyAlignment="1">
      <alignment vertical="center" wrapText="1"/>
    </xf>
    <xf numFmtId="0" fontId="10" fillId="0" borderId="25" xfId="0" applyFont="1" applyBorder="1" applyAlignment="1">
      <alignment vertical="center" wrapText="1"/>
    </xf>
    <xf numFmtId="0" fontId="10" fillId="3" borderId="28" xfId="0" applyFont="1" applyFill="1" applyBorder="1" applyAlignment="1">
      <alignment horizontal="right" vertical="center"/>
    </xf>
    <xf numFmtId="0" fontId="10" fillId="3" borderId="29" xfId="0" applyFont="1" applyFill="1" applyBorder="1" applyAlignment="1">
      <alignment vertical="center"/>
    </xf>
    <xf numFmtId="0" fontId="10" fillId="3" borderId="29" xfId="0" applyFont="1" applyFill="1" applyBorder="1" applyAlignment="1">
      <alignment horizontal="right" vertical="center"/>
    </xf>
    <xf numFmtId="0" fontId="10" fillId="0" borderId="28" xfId="0" applyFont="1" applyBorder="1" applyAlignment="1">
      <alignment horizontal="right" vertical="center"/>
    </xf>
    <xf numFmtId="0" fontId="10" fillId="4" borderId="29" xfId="0" applyFont="1" applyFill="1" applyBorder="1" applyAlignment="1">
      <alignment vertical="center"/>
    </xf>
    <xf numFmtId="0" fontId="10" fillId="0" borderId="29" xfId="0" applyFont="1" applyBorder="1" applyAlignment="1">
      <alignment horizontal="right" vertical="center"/>
    </xf>
    <xf numFmtId="0" fontId="10" fillId="4" borderId="29" xfId="0" applyFont="1" applyFill="1" applyBorder="1" applyAlignment="1">
      <alignment horizontal="right" vertical="center"/>
    </xf>
    <xf numFmtId="3" fontId="0" fillId="0" borderId="0" xfId="0" applyNumberFormat="1"/>
    <xf numFmtId="3" fontId="10" fillId="0" borderId="29" xfId="0" applyNumberFormat="1" applyFont="1" applyBorder="1" applyAlignment="1">
      <alignment horizontal="right" vertical="center"/>
    </xf>
    <xf numFmtId="0" fontId="10" fillId="0" borderId="29" xfId="0" applyFont="1" applyBorder="1" applyAlignment="1">
      <alignment vertical="center"/>
    </xf>
    <xf numFmtId="0" fontId="12"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indent="1"/>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9" fillId="0" borderId="0" xfId="2" applyAlignment="1">
      <alignment vertical="center"/>
    </xf>
    <xf numFmtId="0" fontId="19" fillId="0" borderId="0" xfId="0" applyFont="1" applyAlignment="1">
      <alignment horizontal="right" vertical="center"/>
    </xf>
    <xf numFmtId="3" fontId="19" fillId="0" borderId="0" xfId="0" applyNumberFormat="1" applyFont="1" applyAlignment="1">
      <alignment horizontal="right" vertical="center"/>
    </xf>
    <xf numFmtId="0" fontId="0" fillId="0" borderId="2" xfId="0" applyBorder="1"/>
    <xf numFmtId="164" fontId="0" fillId="5" borderId="2" xfId="1" applyNumberFormat="1" applyFont="1" applyFill="1" applyBorder="1"/>
    <xf numFmtId="0" fontId="0" fillId="0" borderId="2" xfId="0" applyFill="1" applyBorder="1"/>
    <xf numFmtId="0" fontId="20" fillId="0" borderId="2" xfId="0" applyFont="1" applyFill="1" applyBorder="1"/>
    <xf numFmtId="3" fontId="20" fillId="0" borderId="2" xfId="0" applyNumberFormat="1" applyFont="1" applyFill="1" applyBorder="1"/>
    <xf numFmtId="0" fontId="19" fillId="0" borderId="2" xfId="0" applyFont="1" applyBorder="1" applyAlignment="1">
      <alignment vertical="center"/>
    </xf>
    <xf numFmtId="164" fontId="19" fillId="0" borderId="2" xfId="1" applyNumberFormat="1" applyFont="1" applyBorder="1" applyAlignment="1">
      <alignment horizontal="right" vertical="center"/>
    </xf>
    <xf numFmtId="0" fontId="19" fillId="5" borderId="2" xfId="0" applyFont="1" applyFill="1" applyBorder="1" applyAlignment="1">
      <alignment vertical="center"/>
    </xf>
    <xf numFmtId="164" fontId="19" fillId="5" borderId="2" xfId="1" applyNumberFormat="1" applyFont="1" applyFill="1" applyBorder="1" applyAlignment="1">
      <alignment horizontal="right" vertical="center"/>
    </xf>
    <xf numFmtId="0" fontId="0" fillId="5" borderId="2" xfId="0" applyFill="1" applyBorder="1"/>
    <xf numFmtId="3" fontId="0" fillId="0" borderId="2" xfId="0" applyNumberFormat="1" applyBorder="1"/>
    <xf numFmtId="9" fontId="0" fillId="0" borderId="0" xfId="3" applyFont="1"/>
    <xf numFmtId="43" fontId="0" fillId="0" borderId="0" xfId="0" applyNumberFormat="1"/>
    <xf numFmtId="0" fontId="0" fillId="0" borderId="0" xfId="0" applyAlignment="1">
      <alignment vertical="top" wrapText="1"/>
    </xf>
    <xf numFmtId="0" fontId="0" fillId="0" borderId="2" xfId="0" applyBorder="1" applyAlignment="1"/>
    <xf numFmtId="0" fontId="0" fillId="0" borderId="2" xfId="0" applyBorder="1" applyAlignment="1">
      <alignment horizontal="center"/>
    </xf>
    <xf numFmtId="0" fontId="0" fillId="0" borderId="2" xfId="0" applyBorder="1" applyAlignment="1">
      <alignment horizontal="right"/>
    </xf>
    <xf numFmtId="9" fontId="0" fillId="0" borderId="2" xfId="3" applyFont="1" applyBorder="1"/>
    <xf numFmtId="0" fontId="0" fillId="0" borderId="30" xfId="0" applyBorder="1" applyAlignment="1"/>
    <xf numFmtId="0" fontId="0" fillId="0" borderId="5" xfId="0" applyBorder="1"/>
    <xf numFmtId="165" fontId="0" fillId="0" borderId="2" xfId="4" applyNumberFormat="1" applyFont="1" applyBorder="1"/>
    <xf numFmtId="10" fontId="0" fillId="0" borderId="2" xfId="0" applyNumberFormat="1" applyBorder="1"/>
    <xf numFmtId="0" fontId="3" fillId="0" borderId="0" xfId="0" applyFont="1" applyAlignment="1">
      <alignment horizontal="center" wrapText="1"/>
    </xf>
    <xf numFmtId="0" fontId="5" fillId="0" borderId="0" xfId="0" applyFont="1" applyAlignment="1">
      <alignment horizontal="center"/>
    </xf>
    <xf numFmtId="0" fontId="7" fillId="0" borderId="0" xfId="0" applyFont="1" applyAlignment="1">
      <alignment horizontal="center"/>
    </xf>
    <xf numFmtId="0" fontId="0" fillId="0" borderId="0" xfId="0" applyAlignment="1" applyProtection="1">
      <alignment horizontal="left" indent="1"/>
      <protection locked="0"/>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0" fillId="0" borderId="0" xfId="0" applyAlignment="1">
      <alignment horizontal="left" vertical="center" wrapText="1"/>
    </xf>
    <xf numFmtId="0" fontId="0" fillId="0" borderId="0" xfId="0" applyAlignment="1">
      <alignment horizontal="left" vertical="top" wrapText="1"/>
    </xf>
    <xf numFmtId="0" fontId="22" fillId="6" borderId="0" xfId="0" applyFont="1" applyFill="1"/>
  </cellXfs>
  <cellStyles count="5">
    <cellStyle name="Comma" xfId="1" builtinId="3"/>
    <cellStyle name="Currency" xfId="4" builtinId="4"/>
    <cellStyle name="Hyperlink" xfId="2" builtinId="8"/>
    <cellStyle name="Normal" xfId="0" builtinId="0"/>
    <cellStyle name="Percent" xfId="3"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www.usnews.com/education/online-education/bachelors/rank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topLeftCell="A4" workbookViewId="0">
      <selection activeCell="D33" sqref="D33"/>
    </sheetView>
  </sheetViews>
  <sheetFormatPr defaultColWidth="8.77734375" defaultRowHeight="14.4" x14ac:dyDescent="0.3"/>
  <cols>
    <col min="1" max="1" width="33.77734375" customWidth="1"/>
    <col min="2" max="5" width="14.77734375" customWidth="1"/>
  </cols>
  <sheetData>
    <row r="1" spans="1:14" ht="20.399999999999999" x14ac:dyDescent="0.35">
      <c r="A1" s="109" t="s">
        <v>0</v>
      </c>
      <c r="B1" s="109"/>
      <c r="C1" s="109"/>
      <c r="D1" s="109"/>
      <c r="E1" s="109"/>
    </row>
    <row r="2" spans="1:14" ht="18.75" customHeight="1" x14ac:dyDescent="0.3">
      <c r="A2" s="108" t="s">
        <v>1</v>
      </c>
      <c r="B2" s="108"/>
      <c r="C2" s="108"/>
      <c r="D2" s="108"/>
      <c r="E2" s="108"/>
    </row>
    <row r="3" spans="1:14" ht="30.75" customHeight="1" x14ac:dyDescent="0.3">
      <c r="A3" s="107" t="s">
        <v>2</v>
      </c>
      <c r="B3" s="107"/>
      <c r="C3" s="107"/>
      <c r="D3" s="107"/>
      <c r="E3" s="107"/>
    </row>
    <row r="5" spans="1:14" ht="30" customHeight="1" x14ac:dyDescent="0.3">
      <c r="A5" s="16" t="s">
        <v>3</v>
      </c>
      <c r="B5" s="110" t="s">
        <v>121</v>
      </c>
      <c r="C5" s="110"/>
      <c r="D5" s="110"/>
      <c r="E5" s="110"/>
      <c r="M5" s="1" t="s">
        <v>4</v>
      </c>
      <c r="N5" t="s">
        <v>5</v>
      </c>
    </row>
    <row r="6" spans="1:14" ht="14.25" customHeight="1" x14ac:dyDescent="0.3">
      <c r="A6" s="16"/>
      <c r="B6" s="28"/>
      <c r="C6" s="28"/>
      <c r="D6" s="28"/>
      <c r="E6" s="28"/>
    </row>
    <row r="7" spans="1:14" ht="14.25" customHeight="1" x14ac:dyDescent="0.3">
      <c r="A7" s="16" t="s">
        <v>6</v>
      </c>
      <c r="B7" s="29" t="s">
        <v>7</v>
      </c>
      <c r="C7" s="40">
        <v>21</v>
      </c>
      <c r="D7" s="29" t="s">
        <v>8</v>
      </c>
      <c r="E7" s="41">
        <v>24</v>
      </c>
    </row>
    <row r="8" spans="1:14" ht="14.25" customHeight="1" x14ac:dyDescent="0.3">
      <c r="A8" s="16"/>
      <c r="B8" s="29"/>
      <c r="C8" s="52"/>
      <c r="D8" s="29"/>
      <c r="E8" s="53"/>
    </row>
    <row r="9" spans="1:14" ht="14.25" customHeight="1" x14ac:dyDescent="0.3">
      <c r="A9" s="30" t="s">
        <v>9</v>
      </c>
      <c r="B9" s="32"/>
      <c r="C9" s="48"/>
      <c r="D9" s="31" t="s">
        <v>10</v>
      </c>
      <c r="E9" s="57">
        <v>44075</v>
      </c>
    </row>
    <row r="10" spans="1:14" ht="14.25" customHeight="1" x14ac:dyDescent="0.3">
      <c r="A10" s="30" t="s">
        <v>45</v>
      </c>
      <c r="B10" s="31"/>
      <c r="C10" s="31"/>
      <c r="E10" s="28"/>
    </row>
    <row r="11" spans="1:14" ht="15" thickBot="1" x14ac:dyDescent="0.35">
      <c r="A11" s="17"/>
    </row>
    <row r="12" spans="1:14" ht="15" thickBot="1" x14ac:dyDescent="0.35">
      <c r="B12" s="111" t="s">
        <v>43</v>
      </c>
      <c r="C12" s="112"/>
      <c r="D12" s="112"/>
      <c r="E12" s="113"/>
      <c r="F12" s="45"/>
    </row>
    <row r="13" spans="1:14" ht="18.75" customHeight="1" x14ac:dyDescent="0.3">
      <c r="A13" s="8"/>
      <c r="B13" s="18" t="s">
        <v>11</v>
      </c>
      <c r="C13" s="18" t="s">
        <v>12</v>
      </c>
      <c r="D13" s="18" t="s">
        <v>13</v>
      </c>
      <c r="E13" s="27" t="s">
        <v>14</v>
      </c>
      <c r="F13" s="45"/>
    </row>
    <row r="14" spans="1:14" ht="18.75" customHeight="1" x14ac:dyDescent="0.3">
      <c r="A14" s="19" t="s">
        <v>15</v>
      </c>
      <c r="B14" s="2"/>
      <c r="C14" s="2"/>
      <c r="D14" s="2"/>
      <c r="E14" s="9"/>
      <c r="F14" s="45"/>
    </row>
    <row r="15" spans="1:14" ht="18.75" customHeight="1" x14ac:dyDescent="0.3">
      <c r="A15" s="20" t="s">
        <v>16</v>
      </c>
      <c r="B15" s="36"/>
      <c r="C15" s="36"/>
      <c r="D15" s="36"/>
      <c r="E15" s="37"/>
      <c r="F15" s="45"/>
    </row>
    <row r="16" spans="1:14" ht="18.75" customHeight="1" x14ac:dyDescent="0.3">
      <c r="A16" s="20" t="s">
        <v>17</v>
      </c>
      <c r="B16" s="36"/>
      <c r="C16" s="3"/>
      <c r="D16" s="36"/>
      <c r="E16" s="37"/>
      <c r="F16" s="45"/>
    </row>
    <row r="17" spans="1:6" ht="18.75" customHeight="1" x14ac:dyDescent="0.3">
      <c r="A17" s="21" t="s">
        <v>18</v>
      </c>
      <c r="B17" s="3">
        <f>SUM(B15:B16)</f>
        <v>0</v>
      </c>
      <c r="C17" s="3">
        <f>SUM(C15:C16)</f>
        <v>0</v>
      </c>
      <c r="D17" s="3">
        <f>SUM(D15:D16)</f>
        <v>0</v>
      </c>
      <c r="E17" s="3">
        <f>SUM(E15:E16)</f>
        <v>0</v>
      </c>
      <c r="F17" s="45"/>
    </row>
    <row r="18" spans="1:6" ht="18.75" customHeight="1" x14ac:dyDescent="0.3">
      <c r="A18" s="20" t="s">
        <v>19</v>
      </c>
      <c r="B18" s="36"/>
      <c r="C18" s="36"/>
      <c r="D18" s="36"/>
      <c r="E18" s="37"/>
      <c r="F18" s="45"/>
    </row>
    <row r="19" spans="1:6" ht="18.75" customHeight="1" x14ac:dyDescent="0.3">
      <c r="A19" s="20" t="s">
        <v>20</v>
      </c>
      <c r="B19" s="36"/>
      <c r="C19" s="36"/>
      <c r="D19" s="36"/>
      <c r="E19" s="37"/>
      <c r="F19" s="45"/>
    </row>
    <row r="20" spans="1:6" ht="18.75" customHeight="1" x14ac:dyDescent="0.3">
      <c r="A20" s="20" t="s">
        <v>21</v>
      </c>
      <c r="B20" s="36"/>
      <c r="C20" s="36"/>
      <c r="D20" s="36"/>
      <c r="E20" s="37"/>
      <c r="F20" s="45"/>
    </row>
    <row r="21" spans="1:6" ht="18.75" customHeight="1" x14ac:dyDescent="0.3">
      <c r="A21" s="20" t="s">
        <v>22</v>
      </c>
      <c r="B21" s="36"/>
      <c r="C21" s="36"/>
      <c r="D21" s="36"/>
      <c r="E21" s="37"/>
      <c r="F21" s="45"/>
    </row>
    <row r="22" spans="1:6" ht="18.75" customHeight="1" x14ac:dyDescent="0.3">
      <c r="A22" s="22" t="s">
        <v>23</v>
      </c>
      <c r="B22" s="3">
        <f>SUM(B17:B21)</f>
        <v>0</v>
      </c>
      <c r="C22" s="3">
        <f>SUM(C17:C21)</f>
        <v>0</v>
      </c>
      <c r="D22" s="3">
        <f>SUM(D17:D21)</f>
        <v>0</v>
      </c>
      <c r="E22" s="3">
        <f>SUM(E17:E21)</f>
        <v>0</v>
      </c>
      <c r="F22" s="45"/>
    </row>
    <row r="23" spans="1:6" ht="18.75" customHeight="1" x14ac:dyDescent="0.3">
      <c r="A23" s="19" t="s">
        <v>24</v>
      </c>
      <c r="B23" s="4"/>
      <c r="C23" s="4"/>
      <c r="D23" s="4"/>
      <c r="E23" s="10"/>
      <c r="F23" s="45"/>
    </row>
    <row r="24" spans="1:6" ht="18.75" customHeight="1" x14ac:dyDescent="0.3">
      <c r="A24" s="42" t="s">
        <v>25</v>
      </c>
      <c r="B24" s="43"/>
      <c r="C24" s="43"/>
      <c r="D24" s="43"/>
      <c r="E24" s="44"/>
      <c r="F24" s="45"/>
    </row>
    <row r="25" spans="1:6" ht="18.75" customHeight="1" x14ac:dyDescent="0.3">
      <c r="A25" s="42" t="s">
        <v>26</v>
      </c>
      <c r="B25" s="43"/>
      <c r="C25" s="43"/>
      <c r="D25" s="43"/>
      <c r="E25" s="44"/>
      <c r="F25" s="45"/>
    </row>
    <row r="26" spans="1:6" ht="18.75" customHeight="1" x14ac:dyDescent="0.3">
      <c r="A26" s="20" t="s">
        <v>27</v>
      </c>
      <c r="B26" s="43">
        <v>12000</v>
      </c>
      <c r="C26" s="43">
        <v>9000</v>
      </c>
      <c r="D26" s="43">
        <v>9000</v>
      </c>
      <c r="E26" s="44"/>
      <c r="F26" s="45"/>
    </row>
    <row r="27" spans="1:6" ht="18.75" customHeight="1" x14ac:dyDescent="0.3">
      <c r="A27" s="20" t="s">
        <v>28</v>
      </c>
      <c r="B27" s="43"/>
      <c r="C27" s="43"/>
      <c r="D27" s="43"/>
      <c r="E27" s="44"/>
      <c r="F27" s="45"/>
    </row>
    <row r="28" spans="1:6" ht="18.75" customHeight="1" x14ac:dyDescent="0.3">
      <c r="A28" s="50" t="s">
        <v>29</v>
      </c>
      <c r="B28" s="3">
        <f>SUM(B24:B27)</f>
        <v>12000</v>
      </c>
      <c r="C28" s="3">
        <f>SUM(C24:C27)</f>
        <v>9000</v>
      </c>
      <c r="D28" s="3">
        <f>SUM(D24:D27)</f>
        <v>9000</v>
      </c>
      <c r="E28" s="3">
        <f>SUM(E24:E27)</f>
        <v>0</v>
      </c>
      <c r="F28" s="45"/>
    </row>
    <row r="29" spans="1:6" ht="18.75" customHeight="1" x14ac:dyDescent="0.3">
      <c r="A29" s="49" t="s">
        <v>30</v>
      </c>
      <c r="B29" s="43"/>
      <c r="C29" s="43"/>
      <c r="D29" s="43"/>
      <c r="E29" s="44"/>
      <c r="F29" s="45"/>
    </row>
    <row r="30" spans="1:6" ht="18.75" customHeight="1" x14ac:dyDescent="0.3">
      <c r="A30" s="33" t="s">
        <v>31</v>
      </c>
      <c r="B30" s="43"/>
      <c r="C30" s="43"/>
      <c r="D30" s="43"/>
      <c r="E30" s="44"/>
      <c r="F30" s="45"/>
    </row>
    <row r="31" spans="1:6" ht="18.75" customHeight="1" x14ac:dyDescent="0.3">
      <c r="A31" s="33" t="s">
        <v>32</v>
      </c>
      <c r="B31" s="43"/>
      <c r="C31" s="43"/>
      <c r="D31" s="43"/>
      <c r="E31" s="44"/>
      <c r="F31" s="45"/>
    </row>
    <row r="32" spans="1:6" ht="18.75" customHeight="1" x14ac:dyDescent="0.3">
      <c r="A32" s="33" t="s">
        <v>134</v>
      </c>
      <c r="B32" s="43">
        <v>0</v>
      </c>
      <c r="C32" s="43">
        <v>0</v>
      </c>
      <c r="D32" s="43">
        <v>0</v>
      </c>
      <c r="E32" s="44"/>
      <c r="F32" s="45"/>
    </row>
    <row r="33" spans="1:6" ht="18.75" customHeight="1" x14ac:dyDescent="0.3">
      <c r="A33" s="51" t="s">
        <v>33</v>
      </c>
      <c r="B33" s="3">
        <f>SUM(B30:B32)</f>
        <v>0</v>
      </c>
      <c r="C33" s="3">
        <f>SUM(C30:C32)</f>
        <v>0</v>
      </c>
      <c r="D33" s="3">
        <f>SUM(D30:D32)</f>
        <v>0</v>
      </c>
      <c r="E33" s="3">
        <f>SUM(E30:E32)</f>
        <v>0</v>
      </c>
      <c r="F33" s="45"/>
    </row>
    <row r="34" spans="1:6" ht="18.75" customHeight="1" thickBot="1" x14ac:dyDescent="0.35">
      <c r="A34" s="23"/>
      <c r="B34" s="5"/>
      <c r="C34" s="5"/>
      <c r="D34" s="5"/>
      <c r="E34" s="11"/>
      <c r="F34" s="45"/>
    </row>
    <row r="35" spans="1:6" ht="18.75" customHeight="1" thickTop="1" x14ac:dyDescent="0.3">
      <c r="A35" s="24" t="s">
        <v>34</v>
      </c>
      <c r="B35" s="14">
        <f>SUM(B22+B28+B33)</f>
        <v>12000</v>
      </c>
      <c r="C35" s="14">
        <f>SUM(C22+C28+C33)</f>
        <v>9000</v>
      </c>
      <c r="D35" s="14">
        <f>SUM(D22+D28+D33)</f>
        <v>9000</v>
      </c>
      <c r="E35" s="14">
        <f>SUM(E22+E28+E33)</f>
        <v>0</v>
      </c>
      <c r="F35" s="45"/>
    </row>
    <row r="36" spans="1:6" ht="18.75" customHeight="1" x14ac:dyDescent="0.3">
      <c r="A36" s="25"/>
      <c r="B36" s="12"/>
      <c r="C36" s="12"/>
      <c r="D36" s="12"/>
      <c r="E36" s="13"/>
      <c r="F36" s="45"/>
    </row>
    <row r="37" spans="1:6" ht="18.75" customHeight="1" x14ac:dyDescent="0.3">
      <c r="A37" s="19" t="s">
        <v>35</v>
      </c>
      <c r="B37" s="4"/>
      <c r="C37" s="4"/>
      <c r="D37" s="4"/>
      <c r="E37" s="10"/>
      <c r="F37" s="45"/>
    </row>
    <row r="38" spans="1:6" ht="18.75" customHeight="1" x14ac:dyDescent="0.3">
      <c r="A38" s="33" t="s">
        <v>36</v>
      </c>
      <c r="B38" s="36"/>
      <c r="C38" s="36"/>
      <c r="D38" s="36"/>
      <c r="E38" s="37"/>
      <c r="F38" s="45"/>
    </row>
    <row r="39" spans="1:6" ht="18.75" customHeight="1" x14ac:dyDescent="0.3">
      <c r="A39" s="33" t="s">
        <v>54</v>
      </c>
      <c r="B39" s="36"/>
      <c r="C39" s="36"/>
      <c r="D39" s="36"/>
      <c r="E39" s="37"/>
      <c r="F39" s="45"/>
    </row>
    <row r="40" spans="1:6" ht="18.75" customHeight="1" x14ac:dyDescent="0.3">
      <c r="A40" s="33" t="s">
        <v>46</v>
      </c>
      <c r="B40" s="36"/>
      <c r="C40" s="36"/>
      <c r="D40" s="36"/>
      <c r="E40" s="37"/>
      <c r="F40" s="45"/>
    </row>
    <row r="41" spans="1:6" ht="18.75" customHeight="1" x14ac:dyDescent="0.3">
      <c r="A41" s="33" t="s">
        <v>48</v>
      </c>
      <c r="B41" s="36"/>
      <c r="C41" s="36"/>
      <c r="D41" s="36"/>
      <c r="E41" s="37"/>
      <c r="F41" s="45"/>
    </row>
    <row r="42" spans="1:6" ht="18.75" customHeight="1" x14ac:dyDescent="0.3">
      <c r="A42" s="33" t="s">
        <v>47</v>
      </c>
      <c r="B42" s="36"/>
      <c r="C42" s="36"/>
      <c r="D42" s="36"/>
      <c r="E42" s="37"/>
      <c r="F42" s="45"/>
    </row>
    <row r="43" spans="1:6" ht="18.75" customHeight="1" x14ac:dyDescent="0.3">
      <c r="A43" s="33" t="s">
        <v>37</v>
      </c>
      <c r="B43" s="36"/>
      <c r="C43" s="36"/>
      <c r="D43" s="36"/>
      <c r="E43" s="37"/>
      <c r="F43" s="45"/>
    </row>
    <row r="44" spans="1:6" ht="18.75" customHeight="1" x14ac:dyDescent="0.3">
      <c r="A44" s="34" t="s">
        <v>39</v>
      </c>
      <c r="B44" s="36"/>
      <c r="C44" s="36"/>
      <c r="D44" s="36"/>
      <c r="E44" s="37"/>
      <c r="F44" s="45"/>
    </row>
    <row r="45" spans="1:6" ht="18.75" customHeight="1" x14ac:dyDescent="0.3">
      <c r="A45" s="54" t="s">
        <v>55</v>
      </c>
      <c r="B45" s="36"/>
      <c r="C45" s="36"/>
      <c r="D45" s="36"/>
      <c r="E45" s="37"/>
      <c r="F45" s="45"/>
    </row>
    <row r="46" spans="1:6" ht="18.75" customHeight="1" x14ac:dyDescent="0.3">
      <c r="A46" s="33" t="s">
        <v>38</v>
      </c>
      <c r="B46" s="36"/>
      <c r="C46" s="36"/>
      <c r="D46" s="36"/>
      <c r="E46" s="37"/>
      <c r="F46" s="45"/>
    </row>
    <row r="47" spans="1:6" ht="18.75" customHeight="1" x14ac:dyDescent="0.3">
      <c r="A47" s="34"/>
      <c r="B47" s="36"/>
      <c r="C47" s="36"/>
      <c r="D47" s="36"/>
      <c r="E47" s="37"/>
      <c r="F47" s="45"/>
    </row>
    <row r="48" spans="1:6" ht="18.75" customHeight="1" thickBot="1" x14ac:dyDescent="0.35">
      <c r="A48" s="35"/>
      <c r="B48" s="38"/>
      <c r="C48" s="38"/>
      <c r="D48" s="38"/>
      <c r="E48" s="39"/>
      <c r="F48" s="45"/>
    </row>
    <row r="49" spans="1:6" ht="18.75" customHeight="1" thickTop="1" thickBot="1" x14ac:dyDescent="0.35">
      <c r="A49" s="26" t="s">
        <v>40</v>
      </c>
      <c r="B49" s="15">
        <f>SUM(B38:B48)</f>
        <v>0</v>
      </c>
      <c r="C49" s="15">
        <f>SUM(C38:C48)</f>
        <v>0</v>
      </c>
      <c r="D49" s="15">
        <f>SUM(D38:D48)</f>
        <v>0</v>
      </c>
      <c r="E49" s="15">
        <f>SUM(E38:E48)</f>
        <v>0</v>
      </c>
      <c r="F49" s="45"/>
    </row>
    <row r="50" spans="1:6" ht="16.5" customHeight="1" x14ac:dyDescent="0.3">
      <c r="B50" s="6"/>
      <c r="C50" s="6"/>
      <c r="D50" s="6"/>
      <c r="E50" s="6"/>
    </row>
    <row r="51" spans="1:6" ht="16.5" customHeight="1" x14ac:dyDescent="0.3">
      <c r="A51" s="7" t="s">
        <v>41</v>
      </c>
      <c r="B51" s="6"/>
      <c r="C51" s="6"/>
      <c r="D51" s="6"/>
      <c r="E51" s="6"/>
    </row>
    <row r="52" spans="1:6" ht="16.5" customHeight="1" x14ac:dyDescent="0.3">
      <c r="B52" s="6"/>
      <c r="C52" s="6"/>
      <c r="D52" s="6"/>
      <c r="E52" s="6"/>
    </row>
    <row r="53" spans="1:6" ht="16.5" customHeight="1" x14ac:dyDescent="0.3">
      <c r="B53" s="6"/>
      <c r="C53" s="6"/>
      <c r="D53" s="6"/>
      <c r="E53" s="6"/>
    </row>
    <row r="54" spans="1:6" ht="16.5" customHeight="1" x14ac:dyDescent="0.3">
      <c r="A54" s="47" t="s">
        <v>42</v>
      </c>
      <c r="B54" s="46"/>
      <c r="C54" s="46"/>
      <c r="D54" s="46"/>
      <c r="E54" s="46"/>
    </row>
    <row r="55" spans="1:6" ht="16.5" customHeight="1" x14ac:dyDescent="0.3">
      <c r="B55" s="6"/>
      <c r="C55" s="6"/>
      <c r="D55" s="6"/>
      <c r="E55" s="6"/>
    </row>
    <row r="56" spans="1:6" ht="16.5" customHeight="1" x14ac:dyDescent="0.3">
      <c r="B56" s="6"/>
      <c r="C56" s="6"/>
      <c r="D56" s="6"/>
      <c r="E56" s="6"/>
    </row>
    <row r="57" spans="1:6" ht="16.5" customHeight="1" x14ac:dyDescent="0.3">
      <c r="B57" s="6"/>
      <c r="C57" s="6"/>
      <c r="D57" s="6"/>
      <c r="E57" s="6"/>
    </row>
    <row r="58" spans="1:6" ht="16.5" customHeight="1" x14ac:dyDescent="0.3">
      <c r="B58" s="6"/>
      <c r="C58" s="6"/>
      <c r="D58" s="6"/>
      <c r="E58" s="6"/>
    </row>
    <row r="59" spans="1:6" ht="16.5" customHeight="1" x14ac:dyDescent="0.3">
      <c r="B59" s="6"/>
      <c r="C59" s="6"/>
      <c r="D59" s="6"/>
      <c r="E59" s="6"/>
    </row>
    <row r="60" spans="1:6" ht="16.5" customHeight="1" x14ac:dyDescent="0.3">
      <c r="B60" s="6"/>
      <c r="C60" s="6"/>
      <c r="D60" s="6"/>
      <c r="E60" s="6"/>
    </row>
    <row r="61" spans="1:6" ht="16.5" customHeight="1" x14ac:dyDescent="0.3">
      <c r="B61" s="6"/>
      <c r="C61" s="6"/>
      <c r="D61" s="6"/>
      <c r="E61" s="6"/>
    </row>
    <row r="62" spans="1:6" ht="16.5" customHeight="1" x14ac:dyDescent="0.3">
      <c r="B62" s="6"/>
      <c r="C62" s="6"/>
      <c r="D62" s="6"/>
      <c r="E62" s="6"/>
    </row>
    <row r="63" spans="1:6" ht="16.5" customHeight="1" x14ac:dyDescent="0.3">
      <c r="B63" s="6"/>
      <c r="C63" s="6"/>
      <c r="D63" s="6"/>
      <c r="E63" s="6"/>
    </row>
    <row r="64" spans="1:6" ht="16.5" customHeight="1" x14ac:dyDescent="0.3">
      <c r="B64" s="6"/>
      <c r="C64" s="6"/>
      <c r="D64" s="6"/>
      <c r="E64" s="6"/>
    </row>
    <row r="65" spans="2:5" ht="16.5" customHeight="1" x14ac:dyDescent="0.3">
      <c r="B65" s="6"/>
      <c r="C65" s="6"/>
      <c r="D65" s="6"/>
      <c r="E65" s="6"/>
    </row>
    <row r="66" spans="2:5" ht="16.5" customHeight="1" x14ac:dyDescent="0.3">
      <c r="B66" s="6"/>
      <c r="C66" s="6"/>
      <c r="D66" s="6"/>
      <c r="E66" s="6"/>
    </row>
    <row r="67" spans="2:5" ht="16.5" customHeight="1" x14ac:dyDescent="0.3">
      <c r="B67" s="6"/>
      <c r="C67" s="6"/>
      <c r="D67" s="6"/>
      <c r="E67" s="6"/>
    </row>
    <row r="68" spans="2:5" ht="16.5" customHeight="1" x14ac:dyDescent="0.3"/>
    <row r="69" spans="2:5" ht="16.5" customHeight="1" x14ac:dyDescent="0.3"/>
    <row r="70" spans="2:5" ht="16.5" customHeight="1" x14ac:dyDescent="0.3"/>
    <row r="71" spans="2:5" ht="16.5" customHeight="1" x14ac:dyDescent="0.3"/>
    <row r="72" spans="2:5" ht="16.5" customHeight="1" x14ac:dyDescent="0.3"/>
    <row r="73" spans="2:5" ht="16.5" customHeight="1" x14ac:dyDescent="0.3"/>
    <row r="74" spans="2:5" ht="16.5" customHeight="1" x14ac:dyDescent="0.3"/>
    <row r="75" spans="2:5" ht="16.5" customHeight="1" x14ac:dyDescent="0.3"/>
  </sheetData>
  <sheetProtection selectLockedCells="1"/>
  <mergeCells count="5">
    <mergeCell ref="A3:E3"/>
    <mergeCell ref="A2:E2"/>
    <mergeCell ref="A1:E1"/>
    <mergeCell ref="B5:E5"/>
    <mergeCell ref="B12:E12"/>
  </mergeCells>
  <conditionalFormatting sqref="B54:E54">
    <cfRule type="cellIs" dxfId="5" priority="1" operator="greaterThan">
      <formula>0.005</formula>
    </cfRule>
    <cfRule type="cellIs" dxfId="4" priority="2" operator="lessThan">
      <formula>-0.005</formula>
    </cfRule>
  </conditionalFormatting>
  <printOptions horizontalCentered="1"/>
  <pageMargins left="0.45" right="0.45" top="0.25" bottom="0.25" header="0.05" footer="0.05"/>
  <pageSetup orientation="portrait" r:id="rId1"/>
  <headerFooter>
    <oddFooter>&amp;C&amp;"+,Regular"&amp;8&amp;A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topLeftCell="A7" workbookViewId="0">
      <selection activeCell="J21" sqref="J21"/>
    </sheetView>
  </sheetViews>
  <sheetFormatPr defaultColWidth="8.77734375" defaultRowHeight="14.4" x14ac:dyDescent="0.3"/>
  <cols>
    <col min="1" max="1" width="33.77734375" customWidth="1"/>
    <col min="2" max="5" width="14.77734375" customWidth="1"/>
    <col min="7" max="7" width="16" bestFit="1" customWidth="1"/>
    <col min="8" max="8" width="8.44140625" customWidth="1"/>
    <col min="9" max="12" width="9.77734375" bestFit="1" customWidth="1"/>
  </cols>
  <sheetData>
    <row r="1" spans="1:12" ht="20.399999999999999" x14ac:dyDescent="0.35">
      <c r="A1" s="109" t="s">
        <v>0</v>
      </c>
      <c r="B1" s="109"/>
      <c r="C1" s="109"/>
      <c r="D1" s="109"/>
      <c r="E1" s="109"/>
    </row>
    <row r="2" spans="1:12" ht="18.75" customHeight="1" x14ac:dyDescent="0.3">
      <c r="A2" s="108" t="s">
        <v>1</v>
      </c>
      <c r="B2" s="108"/>
      <c r="C2" s="108"/>
      <c r="D2" s="108"/>
      <c r="E2" s="108"/>
    </row>
    <row r="3" spans="1:12" ht="30.75" customHeight="1" x14ac:dyDescent="0.3">
      <c r="A3" s="107" t="s">
        <v>2</v>
      </c>
      <c r="B3" s="107"/>
      <c r="C3" s="107"/>
      <c r="D3" s="107"/>
      <c r="E3" s="107"/>
    </row>
    <row r="5" spans="1:12" ht="30" customHeight="1" x14ac:dyDescent="0.3">
      <c r="A5" s="16" t="s">
        <v>3</v>
      </c>
      <c r="B5" s="110" t="str">
        <f>'One-Time'!B5:E5</f>
        <v>B.A./B.S. Applied Humanities</v>
      </c>
      <c r="C5" s="110"/>
      <c r="D5" s="110"/>
      <c r="E5" s="110"/>
      <c r="K5" s="1" t="s">
        <v>4</v>
      </c>
      <c r="L5" t="s">
        <v>5</v>
      </c>
    </row>
    <row r="6" spans="1:12" ht="14.25" customHeight="1" x14ac:dyDescent="0.3">
      <c r="A6" s="16"/>
      <c r="B6" s="28"/>
      <c r="C6" s="28"/>
      <c r="D6" s="28"/>
      <c r="E6" s="28"/>
    </row>
    <row r="7" spans="1:12" ht="14.25" customHeight="1" x14ac:dyDescent="0.3">
      <c r="A7" s="16" t="s">
        <v>6</v>
      </c>
      <c r="B7" s="29" t="s">
        <v>7</v>
      </c>
      <c r="C7" s="40">
        <f>'One-Time'!C7</f>
        <v>21</v>
      </c>
      <c r="D7" s="29" t="s">
        <v>8</v>
      </c>
      <c r="E7" s="41">
        <f>'One-Time'!E7</f>
        <v>24</v>
      </c>
    </row>
    <row r="8" spans="1:12" ht="14.25" customHeight="1" x14ac:dyDescent="0.3">
      <c r="A8" s="16"/>
      <c r="B8" s="29"/>
      <c r="C8" s="52"/>
      <c r="D8" s="29"/>
      <c r="E8" s="53"/>
    </row>
    <row r="9" spans="1:12" ht="14.25" customHeight="1" x14ac:dyDescent="0.3">
      <c r="A9" s="30" t="s">
        <v>9</v>
      </c>
      <c r="B9" s="32"/>
      <c r="C9" s="48"/>
      <c r="D9" s="31" t="s">
        <v>10</v>
      </c>
      <c r="E9" s="58">
        <f>'One-Time'!E9</f>
        <v>44075</v>
      </c>
    </row>
    <row r="10" spans="1:12" ht="14.25" customHeight="1" x14ac:dyDescent="0.3">
      <c r="A10" s="30" t="s">
        <v>45</v>
      </c>
      <c r="B10" s="31"/>
      <c r="C10" s="31"/>
      <c r="E10" s="28"/>
      <c r="G10" s="85" t="s">
        <v>130</v>
      </c>
      <c r="H10" s="105">
        <v>45000</v>
      </c>
    </row>
    <row r="11" spans="1:12" ht="15" thickBot="1" x14ac:dyDescent="0.35">
      <c r="A11" s="17"/>
      <c r="G11" s="85" t="s">
        <v>131</v>
      </c>
      <c r="H11" s="85">
        <v>12</v>
      </c>
      <c r="I11" s="103" t="s">
        <v>125</v>
      </c>
      <c r="J11" s="99" t="s">
        <v>126</v>
      </c>
      <c r="K11" s="99" t="s">
        <v>127</v>
      </c>
      <c r="L11" s="99" t="s">
        <v>128</v>
      </c>
    </row>
    <row r="12" spans="1:12" ht="15" thickBot="1" x14ac:dyDescent="0.35">
      <c r="B12" s="111" t="s">
        <v>49</v>
      </c>
      <c r="C12" s="112"/>
      <c r="D12" s="112"/>
      <c r="E12" s="113"/>
      <c r="F12" s="45"/>
      <c r="G12" s="85"/>
      <c r="H12" s="104"/>
      <c r="I12" s="100" t="s">
        <v>56</v>
      </c>
      <c r="J12" s="100" t="s">
        <v>57</v>
      </c>
      <c r="K12" s="100" t="s">
        <v>58</v>
      </c>
      <c r="L12" s="100" t="s">
        <v>59</v>
      </c>
    </row>
    <row r="13" spans="1:12" ht="18.75" customHeight="1" x14ac:dyDescent="0.3">
      <c r="A13" s="8"/>
      <c r="B13" s="18" t="s">
        <v>11</v>
      </c>
      <c r="C13" s="18" t="s">
        <v>12</v>
      </c>
      <c r="D13" s="18" t="s">
        <v>13</v>
      </c>
      <c r="E13" s="27" t="s">
        <v>14</v>
      </c>
      <c r="F13" s="45"/>
      <c r="G13" s="101" t="s">
        <v>132</v>
      </c>
      <c r="H13" s="101" t="s">
        <v>60</v>
      </c>
      <c r="I13" s="3">
        <f>H10*$G$14</f>
        <v>11250</v>
      </c>
      <c r="J13" s="3">
        <f>I13*1.03</f>
        <v>11587.5</v>
      </c>
      <c r="K13" s="3">
        <f t="shared" ref="K13:L13" si="0">J13*1.03</f>
        <v>11935.125</v>
      </c>
      <c r="L13" s="3">
        <f t="shared" si="0"/>
        <v>12293.178750000001</v>
      </c>
    </row>
    <row r="14" spans="1:12" ht="18.75" customHeight="1" x14ac:dyDescent="0.3">
      <c r="A14" s="19" t="s">
        <v>15</v>
      </c>
      <c r="B14" s="2"/>
      <c r="C14" s="2"/>
      <c r="D14" s="2"/>
      <c r="E14" s="9"/>
      <c r="F14" s="45"/>
      <c r="G14" s="85">
        <v>0.25</v>
      </c>
      <c r="H14" s="101" t="s">
        <v>22</v>
      </c>
      <c r="I14" s="3">
        <f>I19*G14+I13*I20</f>
        <v>8265.75</v>
      </c>
      <c r="J14" s="3">
        <f>I14*1.03</f>
        <v>8513.7224999999999</v>
      </c>
      <c r="K14" s="3">
        <f t="shared" ref="K14:L14" si="1">J14*1.03</f>
        <v>8769.1341749999992</v>
      </c>
      <c r="L14" s="3">
        <f t="shared" si="1"/>
        <v>9032.2082002499992</v>
      </c>
    </row>
    <row r="15" spans="1:12" ht="18.75" customHeight="1" x14ac:dyDescent="0.3">
      <c r="A15" s="20" t="s">
        <v>16</v>
      </c>
      <c r="B15" s="36"/>
      <c r="C15" s="36"/>
      <c r="D15" s="36"/>
      <c r="E15" s="37"/>
      <c r="F15" s="45"/>
      <c r="G15" s="1"/>
      <c r="H15" s="101" t="s">
        <v>61</v>
      </c>
      <c r="I15" s="3">
        <f>I13+I14</f>
        <v>19515.75</v>
      </c>
      <c r="J15" s="3">
        <f t="shared" ref="J15:L15" si="2">J13+J14</f>
        <v>20101.2225</v>
      </c>
      <c r="K15" s="3">
        <f t="shared" si="2"/>
        <v>20704.259174999999</v>
      </c>
      <c r="L15" s="3">
        <f t="shared" si="2"/>
        <v>21325.386950250002</v>
      </c>
    </row>
    <row r="16" spans="1:12" ht="18.75" customHeight="1" x14ac:dyDescent="0.3">
      <c r="A16" s="20" t="s">
        <v>17</v>
      </c>
      <c r="B16" s="36"/>
      <c r="C16" s="3"/>
      <c r="D16" s="36"/>
      <c r="E16" s="37"/>
      <c r="F16" s="45"/>
      <c r="H16" s="101" t="s">
        <v>135</v>
      </c>
      <c r="I16" s="102">
        <f>I14/I13</f>
        <v>0.73473333333333335</v>
      </c>
      <c r="J16" s="102">
        <f t="shared" ref="J16:L16" si="3">J14/J13</f>
        <v>0.73473333333333335</v>
      </c>
      <c r="K16" s="102">
        <f t="shared" si="3"/>
        <v>0.73473333333333324</v>
      </c>
      <c r="L16" s="102">
        <f t="shared" si="3"/>
        <v>0.73473333333333324</v>
      </c>
    </row>
    <row r="17" spans="1:12" ht="18.75" customHeight="1" x14ac:dyDescent="0.3">
      <c r="A17" s="21" t="s">
        <v>18</v>
      </c>
      <c r="B17" s="3">
        <f>SUM(B15:B16)</f>
        <v>0</v>
      </c>
      <c r="C17" s="3">
        <f>SUM(C15:C16)</f>
        <v>0</v>
      </c>
      <c r="D17" s="3">
        <f>SUM(D15:D16)</f>
        <v>0</v>
      </c>
      <c r="E17" s="3">
        <f>SUM(E15:E16)</f>
        <v>0</v>
      </c>
      <c r="F17" s="45"/>
      <c r="J17" s="6"/>
      <c r="K17" s="6"/>
      <c r="L17" s="6"/>
    </row>
    <row r="18" spans="1:12" ht="18.75" customHeight="1" x14ac:dyDescent="0.3">
      <c r="A18" s="20" t="s">
        <v>19</v>
      </c>
      <c r="B18" s="36"/>
      <c r="C18" s="36"/>
      <c r="D18" s="36"/>
      <c r="E18" s="37"/>
      <c r="F18" s="45"/>
      <c r="G18" s="1"/>
      <c r="H18" s="1" t="s">
        <v>124</v>
      </c>
      <c r="I18" s="96"/>
      <c r="J18" s="6"/>
      <c r="K18" s="6"/>
      <c r="L18" s="6"/>
    </row>
    <row r="19" spans="1:12" ht="18.75" customHeight="1" x14ac:dyDescent="0.3">
      <c r="A19" s="20" t="s">
        <v>20</v>
      </c>
      <c r="B19" s="36">
        <f>I13</f>
        <v>11250</v>
      </c>
      <c r="C19" s="36">
        <f t="shared" ref="C19:E19" si="4">J13</f>
        <v>11587.5</v>
      </c>
      <c r="D19" s="36">
        <f t="shared" si="4"/>
        <v>11935.125</v>
      </c>
      <c r="E19" s="36">
        <f t="shared" si="4"/>
        <v>12293.178750000001</v>
      </c>
      <c r="F19" s="45"/>
      <c r="G19" s="101"/>
      <c r="H19" s="101" t="s">
        <v>122</v>
      </c>
      <c r="I19" s="3">
        <v>18024</v>
      </c>
    </row>
    <row r="20" spans="1:12" ht="18.75" customHeight="1" x14ac:dyDescent="0.3">
      <c r="A20" s="20" t="s">
        <v>21</v>
      </c>
      <c r="B20" s="36"/>
      <c r="C20" s="36"/>
      <c r="D20" s="36"/>
      <c r="E20" s="37"/>
      <c r="F20" s="45"/>
      <c r="G20" s="85"/>
      <c r="H20" s="101" t="s">
        <v>123</v>
      </c>
      <c r="I20" s="106">
        <v>0.3342</v>
      </c>
    </row>
    <row r="21" spans="1:12" ht="18.75" customHeight="1" x14ac:dyDescent="0.3">
      <c r="A21" s="20" t="s">
        <v>22</v>
      </c>
      <c r="B21" s="36">
        <f>I14</f>
        <v>8265.75</v>
      </c>
      <c r="C21" s="36">
        <f t="shared" ref="C21:E21" si="5">J14</f>
        <v>8513.7224999999999</v>
      </c>
      <c r="D21" s="36">
        <f t="shared" si="5"/>
        <v>8769.1341749999992</v>
      </c>
      <c r="E21" s="36">
        <f t="shared" si="5"/>
        <v>9032.2082002499992</v>
      </c>
      <c r="F21" s="45"/>
      <c r="I21" s="97"/>
      <c r="J21" s="97"/>
      <c r="K21" s="97"/>
      <c r="L21" s="97"/>
    </row>
    <row r="22" spans="1:12" ht="18.75" customHeight="1" x14ac:dyDescent="0.3">
      <c r="A22" s="22" t="s">
        <v>23</v>
      </c>
      <c r="B22" s="3">
        <f>SUM(B17:B21)</f>
        <v>19515.75</v>
      </c>
      <c r="C22" s="3">
        <f>SUM(C17:C21)</f>
        <v>20101.2225</v>
      </c>
      <c r="D22" s="3">
        <f>SUM(D17:D21)</f>
        <v>20704.259174999999</v>
      </c>
      <c r="E22" s="3">
        <f>SUM(E17:E21)</f>
        <v>21325.386950250002</v>
      </c>
      <c r="F22" s="45"/>
      <c r="G22" s="1"/>
      <c r="H22" s="1"/>
      <c r="I22" s="59"/>
      <c r="J22" s="59"/>
      <c r="K22" s="59"/>
      <c r="L22" s="59"/>
    </row>
    <row r="23" spans="1:12" ht="18.75" customHeight="1" x14ac:dyDescent="0.3">
      <c r="A23" s="19" t="s">
        <v>24</v>
      </c>
      <c r="B23" s="4"/>
      <c r="C23" s="4"/>
      <c r="D23" s="4"/>
      <c r="E23" s="10"/>
      <c r="F23" s="45"/>
    </row>
    <row r="24" spans="1:12" ht="18.75" customHeight="1" x14ac:dyDescent="0.3">
      <c r="A24" s="42" t="s">
        <v>25</v>
      </c>
      <c r="B24" s="43"/>
      <c r="C24" s="43"/>
      <c r="D24" s="43"/>
      <c r="E24" s="44"/>
      <c r="F24" s="45"/>
    </row>
    <row r="25" spans="1:12" ht="18.75" customHeight="1" x14ac:dyDescent="0.3">
      <c r="A25" s="42" t="s">
        <v>26</v>
      </c>
      <c r="B25" s="43"/>
      <c r="C25" s="43"/>
      <c r="D25" s="43"/>
      <c r="E25" s="44"/>
      <c r="F25" s="45"/>
    </row>
    <row r="26" spans="1:12" ht="18.75" customHeight="1" x14ac:dyDescent="0.3">
      <c r="A26" s="20" t="s">
        <v>27</v>
      </c>
      <c r="B26" s="43">
        <v>10000</v>
      </c>
      <c r="C26" s="43">
        <f>B26</f>
        <v>10000</v>
      </c>
      <c r="D26" s="43">
        <f t="shared" ref="D26:E26" si="6">C26</f>
        <v>10000</v>
      </c>
      <c r="E26" s="43">
        <f t="shared" si="6"/>
        <v>10000</v>
      </c>
      <c r="F26" s="45"/>
    </row>
    <row r="27" spans="1:12" ht="18.75" customHeight="1" x14ac:dyDescent="0.3">
      <c r="A27" s="20" t="s">
        <v>28</v>
      </c>
      <c r="B27" s="43"/>
      <c r="C27" s="43"/>
      <c r="D27" s="43"/>
      <c r="E27" s="44"/>
      <c r="F27" s="45"/>
    </row>
    <row r="28" spans="1:12" ht="18.75" customHeight="1" x14ac:dyDescent="0.3">
      <c r="A28" s="50" t="s">
        <v>29</v>
      </c>
      <c r="B28" s="3">
        <f>SUM(B24:B27)</f>
        <v>10000</v>
      </c>
      <c r="C28" s="3">
        <f>SUM(C24:C27)</f>
        <v>10000</v>
      </c>
      <c r="D28" s="3">
        <f>SUM(D24:D27)</f>
        <v>10000</v>
      </c>
      <c r="E28" s="3">
        <f>SUM(E24:E27)</f>
        <v>10000</v>
      </c>
      <c r="F28" s="45"/>
    </row>
    <row r="29" spans="1:12" ht="18.75" customHeight="1" x14ac:dyDescent="0.3">
      <c r="A29" s="49" t="s">
        <v>30</v>
      </c>
      <c r="B29" s="43"/>
      <c r="C29" s="43"/>
      <c r="D29" s="43"/>
      <c r="E29" s="44"/>
      <c r="F29" s="45"/>
    </row>
    <row r="30" spans="1:12" ht="18.75" customHeight="1" x14ac:dyDescent="0.3">
      <c r="A30" s="33" t="s">
        <v>31</v>
      </c>
      <c r="B30" s="43"/>
      <c r="C30" s="43"/>
      <c r="D30" s="43"/>
      <c r="E30" s="44"/>
      <c r="F30" s="45"/>
    </row>
    <row r="31" spans="1:12" ht="18.75" customHeight="1" x14ac:dyDescent="0.3">
      <c r="A31" s="33" t="s">
        <v>32</v>
      </c>
      <c r="B31" s="43"/>
      <c r="C31" s="43"/>
      <c r="D31" s="43"/>
      <c r="E31" s="44"/>
      <c r="F31" s="45"/>
    </row>
    <row r="32" spans="1:12" ht="18.75" customHeight="1" x14ac:dyDescent="0.3">
      <c r="A32" s="33" t="s">
        <v>133</v>
      </c>
      <c r="B32" s="43">
        <v>0</v>
      </c>
      <c r="C32" s="43">
        <v>0</v>
      </c>
      <c r="D32" s="43">
        <v>0</v>
      </c>
      <c r="E32" s="44"/>
      <c r="F32" s="45"/>
    </row>
    <row r="33" spans="1:6" ht="18.75" customHeight="1" x14ac:dyDescent="0.3">
      <c r="A33" s="51" t="s">
        <v>33</v>
      </c>
      <c r="B33" s="3">
        <f>SUM(B30:B32)</f>
        <v>0</v>
      </c>
      <c r="C33" s="3">
        <f>SUM(C30:C32)</f>
        <v>0</v>
      </c>
      <c r="D33" s="3">
        <f>SUM(D30:D32)</f>
        <v>0</v>
      </c>
      <c r="E33" s="3">
        <f>SUM(E30:E32)</f>
        <v>0</v>
      </c>
      <c r="F33" s="45"/>
    </row>
    <row r="34" spans="1:6" ht="18.75" customHeight="1" thickBot="1" x14ac:dyDescent="0.35">
      <c r="A34" s="23"/>
      <c r="B34" s="5"/>
      <c r="C34" s="5"/>
      <c r="D34" s="5"/>
      <c r="E34" s="11"/>
      <c r="F34" s="45"/>
    </row>
    <row r="35" spans="1:6" ht="18.75" customHeight="1" thickTop="1" x14ac:dyDescent="0.3">
      <c r="A35" s="24" t="s">
        <v>34</v>
      </c>
      <c r="B35" s="14">
        <f>SUM(B22+B28+B33)</f>
        <v>29515.75</v>
      </c>
      <c r="C35" s="14">
        <f>SUM(C22+C28+C33)</f>
        <v>30101.2225</v>
      </c>
      <c r="D35" s="14">
        <f>SUM(D22+D28+D33)</f>
        <v>30704.259174999999</v>
      </c>
      <c r="E35" s="14">
        <f>SUM(E22+E28+E33)</f>
        <v>31325.386950250002</v>
      </c>
      <c r="F35" s="45"/>
    </row>
    <row r="36" spans="1:6" ht="18.75" customHeight="1" x14ac:dyDescent="0.3">
      <c r="A36" s="25"/>
      <c r="B36" s="12"/>
      <c r="C36" s="12"/>
      <c r="D36" s="12"/>
      <c r="E36" s="13"/>
      <c r="F36" s="45"/>
    </row>
    <row r="37" spans="1:6" ht="18.75" customHeight="1" x14ac:dyDescent="0.3">
      <c r="A37" s="19" t="s">
        <v>35</v>
      </c>
      <c r="B37" s="4"/>
      <c r="C37" s="4"/>
      <c r="D37" s="4"/>
      <c r="E37" s="10"/>
      <c r="F37" s="45"/>
    </row>
    <row r="38" spans="1:6" ht="18.75" customHeight="1" x14ac:dyDescent="0.3">
      <c r="A38" s="33" t="s">
        <v>36</v>
      </c>
      <c r="B38" s="36"/>
      <c r="C38" s="36"/>
      <c r="D38" s="36"/>
      <c r="E38" s="37"/>
      <c r="F38" s="45"/>
    </row>
    <row r="39" spans="1:6" ht="18.75" customHeight="1" x14ac:dyDescent="0.3">
      <c r="A39" s="33" t="s">
        <v>54</v>
      </c>
      <c r="B39" s="36">
        <f>'back up'!C20</f>
        <v>87650.64</v>
      </c>
      <c r="C39" s="36">
        <f>'back up'!D20</f>
        <v>212889.59999999998</v>
      </c>
      <c r="D39" s="36">
        <f>'back up'!E20</f>
        <v>274926.95999999996</v>
      </c>
      <c r="E39" s="36">
        <f>'back up'!F20</f>
        <v>316174.32</v>
      </c>
      <c r="F39" s="45"/>
    </row>
    <row r="40" spans="1:6" ht="18.75" customHeight="1" x14ac:dyDescent="0.3">
      <c r="A40" s="33" t="s">
        <v>46</v>
      </c>
      <c r="B40" s="36"/>
      <c r="C40" s="36"/>
      <c r="D40" s="36"/>
      <c r="E40" s="37"/>
      <c r="F40" s="45"/>
    </row>
    <row r="41" spans="1:6" ht="18.75" customHeight="1" x14ac:dyDescent="0.3">
      <c r="A41" s="33" t="s">
        <v>48</v>
      </c>
      <c r="B41" s="36"/>
      <c r="C41" s="36"/>
      <c r="D41" s="36"/>
      <c r="E41" s="37"/>
      <c r="F41" s="45"/>
    </row>
    <row r="42" spans="1:6" ht="18.75" customHeight="1" x14ac:dyDescent="0.3">
      <c r="A42" s="33" t="s">
        <v>47</v>
      </c>
      <c r="B42" s="36"/>
      <c r="C42" s="36"/>
      <c r="D42" s="36"/>
      <c r="E42" s="37"/>
      <c r="F42" s="45"/>
    </row>
    <row r="43" spans="1:6" ht="18.75" customHeight="1" x14ac:dyDescent="0.3">
      <c r="A43" s="33" t="s">
        <v>37</v>
      </c>
      <c r="B43" s="36"/>
      <c r="C43" s="36"/>
      <c r="D43" s="36"/>
      <c r="E43" s="37"/>
      <c r="F43" s="45"/>
    </row>
    <row r="44" spans="1:6" ht="18.75" customHeight="1" x14ac:dyDescent="0.3">
      <c r="A44" s="34" t="s">
        <v>39</v>
      </c>
      <c r="B44" s="36"/>
      <c r="C44" s="36"/>
      <c r="D44" s="36"/>
      <c r="E44" s="37"/>
      <c r="F44" s="45"/>
    </row>
    <row r="45" spans="1:6" ht="18.75" customHeight="1" x14ac:dyDescent="0.3">
      <c r="A45" s="54" t="s">
        <v>55</v>
      </c>
      <c r="B45" s="36"/>
      <c r="C45" s="36"/>
      <c r="D45" s="36"/>
      <c r="E45" s="37"/>
      <c r="F45" s="45"/>
    </row>
    <row r="46" spans="1:6" ht="18.75" customHeight="1" x14ac:dyDescent="0.3">
      <c r="A46" s="33" t="s">
        <v>38</v>
      </c>
      <c r="B46" s="36"/>
      <c r="C46" s="36"/>
      <c r="D46" s="36"/>
      <c r="E46" s="37"/>
      <c r="F46" s="45"/>
    </row>
    <row r="47" spans="1:6" ht="18.75" customHeight="1" x14ac:dyDescent="0.3">
      <c r="A47" s="34"/>
      <c r="B47" s="36"/>
      <c r="C47" s="36"/>
      <c r="D47" s="36"/>
      <c r="E47" s="37"/>
      <c r="F47" s="45"/>
    </row>
    <row r="48" spans="1:6" ht="18.75" customHeight="1" thickBot="1" x14ac:dyDescent="0.35">
      <c r="A48" s="35"/>
      <c r="B48" s="38"/>
      <c r="C48" s="38"/>
      <c r="D48" s="38"/>
      <c r="E48" s="39"/>
      <c r="F48" s="45"/>
    </row>
    <row r="49" spans="1:6" ht="18.75" customHeight="1" thickTop="1" thickBot="1" x14ac:dyDescent="0.35">
      <c r="A49" s="26" t="s">
        <v>40</v>
      </c>
      <c r="B49" s="15">
        <f>SUM(B38:B48)</f>
        <v>87650.64</v>
      </c>
      <c r="C49" s="15">
        <f>SUM(C38:C48)</f>
        <v>212889.59999999998</v>
      </c>
      <c r="D49" s="15">
        <f>SUM(D38:D48)</f>
        <v>274926.95999999996</v>
      </c>
      <c r="E49" s="15">
        <f>SUM(E38:E48)</f>
        <v>316174.32</v>
      </c>
      <c r="F49" s="45"/>
    </row>
    <row r="50" spans="1:6" ht="16.5" customHeight="1" x14ac:dyDescent="0.3">
      <c r="B50" s="6"/>
      <c r="C50" s="6"/>
      <c r="D50" s="6"/>
      <c r="E50" s="6"/>
    </row>
    <row r="51" spans="1:6" ht="16.5" customHeight="1" x14ac:dyDescent="0.3">
      <c r="A51" s="7" t="s">
        <v>41</v>
      </c>
      <c r="B51" s="6"/>
      <c r="C51" s="6"/>
      <c r="D51" s="6"/>
      <c r="E51" s="6"/>
    </row>
    <row r="52" spans="1:6" ht="16.5" customHeight="1" x14ac:dyDescent="0.3">
      <c r="B52" s="6"/>
      <c r="C52" s="6"/>
      <c r="D52" s="6"/>
      <c r="E52" s="6"/>
    </row>
    <row r="53" spans="1:6" ht="16.5" customHeight="1" x14ac:dyDescent="0.3">
      <c r="B53" s="6"/>
      <c r="C53" s="6"/>
      <c r="D53" s="6"/>
      <c r="E53" s="6"/>
    </row>
    <row r="54" spans="1:6" ht="16.5" customHeight="1" x14ac:dyDescent="0.3">
      <c r="A54" s="47" t="s">
        <v>42</v>
      </c>
      <c r="B54" s="46"/>
      <c r="C54" s="46"/>
      <c r="D54" s="46"/>
      <c r="E54" s="46"/>
    </row>
    <row r="55" spans="1:6" ht="16.5" customHeight="1" x14ac:dyDescent="0.3">
      <c r="B55" s="6"/>
      <c r="C55" s="6"/>
      <c r="D55" s="6"/>
      <c r="E55" s="6"/>
    </row>
    <row r="56" spans="1:6" ht="16.5" customHeight="1" x14ac:dyDescent="0.3">
      <c r="B56" s="6"/>
      <c r="C56" s="6"/>
      <c r="D56" s="6"/>
      <c r="E56" s="6"/>
    </row>
    <row r="57" spans="1:6" ht="16.5" customHeight="1" x14ac:dyDescent="0.3">
      <c r="B57" s="6"/>
      <c r="C57" s="6"/>
      <c r="D57" s="6"/>
      <c r="E57" s="6"/>
    </row>
    <row r="58" spans="1:6" ht="16.5" customHeight="1" x14ac:dyDescent="0.3">
      <c r="B58" s="6"/>
      <c r="C58" s="6"/>
      <c r="D58" s="6"/>
      <c r="E58" s="6"/>
    </row>
    <row r="59" spans="1:6" ht="16.5" customHeight="1" x14ac:dyDescent="0.3">
      <c r="B59" s="6"/>
      <c r="C59" s="6"/>
      <c r="D59" s="6"/>
      <c r="E59" s="6"/>
    </row>
    <row r="60" spans="1:6" ht="16.5" customHeight="1" x14ac:dyDescent="0.3">
      <c r="B60" s="6"/>
      <c r="C60" s="6"/>
      <c r="D60" s="6"/>
      <c r="E60" s="6"/>
    </row>
    <row r="61" spans="1:6" ht="16.5" customHeight="1" x14ac:dyDescent="0.3">
      <c r="B61" s="6"/>
      <c r="C61" s="6"/>
      <c r="D61" s="6"/>
      <c r="E61" s="6"/>
    </row>
    <row r="62" spans="1:6" ht="16.5" customHeight="1" x14ac:dyDescent="0.3">
      <c r="B62" s="6"/>
      <c r="C62" s="6"/>
      <c r="D62" s="6"/>
      <c r="E62" s="6"/>
    </row>
    <row r="63" spans="1:6" ht="16.5" customHeight="1" x14ac:dyDescent="0.3">
      <c r="B63" s="6"/>
      <c r="C63" s="6"/>
      <c r="D63" s="6"/>
      <c r="E63" s="6"/>
    </row>
    <row r="64" spans="1:6" ht="16.5" customHeight="1" x14ac:dyDescent="0.3">
      <c r="B64" s="6"/>
      <c r="C64" s="6"/>
      <c r="D64" s="6"/>
      <c r="E64" s="6"/>
    </row>
    <row r="65" spans="2:5" ht="16.5" customHeight="1" x14ac:dyDescent="0.3">
      <c r="B65" s="6"/>
      <c r="C65" s="6"/>
      <c r="D65" s="6"/>
      <c r="E65" s="6"/>
    </row>
    <row r="66" spans="2:5" ht="16.5" customHeight="1" x14ac:dyDescent="0.3">
      <c r="B66" s="6"/>
      <c r="C66" s="6"/>
      <c r="D66" s="6"/>
      <c r="E66" s="6"/>
    </row>
    <row r="67" spans="2:5" ht="16.5" customHeight="1" x14ac:dyDescent="0.3">
      <c r="B67" s="6"/>
      <c r="C67" s="6"/>
      <c r="D67" s="6"/>
      <c r="E67" s="6"/>
    </row>
    <row r="68" spans="2:5" ht="16.5" customHeight="1" x14ac:dyDescent="0.3"/>
    <row r="69" spans="2:5" ht="16.5" customHeight="1" x14ac:dyDescent="0.3"/>
    <row r="70" spans="2:5" ht="16.5" customHeight="1" x14ac:dyDescent="0.3"/>
    <row r="71" spans="2:5" ht="16.5" customHeight="1" x14ac:dyDescent="0.3"/>
    <row r="72" spans="2:5" ht="16.5" customHeight="1" x14ac:dyDescent="0.3"/>
    <row r="73" spans="2:5" ht="16.5" customHeight="1" x14ac:dyDescent="0.3"/>
    <row r="74" spans="2:5" ht="16.5" customHeight="1" x14ac:dyDescent="0.3"/>
    <row r="75" spans="2:5" ht="16.5" customHeight="1" x14ac:dyDescent="0.3"/>
  </sheetData>
  <sheetProtection selectLockedCells="1"/>
  <mergeCells count="5">
    <mergeCell ref="B12:E12"/>
    <mergeCell ref="A1:E1"/>
    <mergeCell ref="A2:E2"/>
    <mergeCell ref="A3:E3"/>
    <mergeCell ref="B5:E5"/>
  </mergeCells>
  <phoneticPr fontId="21" type="noConversion"/>
  <conditionalFormatting sqref="B54:E54">
    <cfRule type="cellIs" dxfId="3" priority="1" operator="greaterThan">
      <formula>0.005</formula>
    </cfRule>
    <cfRule type="cellIs" dxfId="2" priority="2" operator="lessThan">
      <formula>-0.005</formula>
    </cfRule>
  </conditionalFormatting>
  <printOptions horizontalCentered="1"/>
  <pageMargins left="0.45" right="0.45" top="0.25" bottom="0.25" header="0.05" footer="0.05"/>
  <pageSetup orientation="portrait" r:id="rId1"/>
  <headerFooter>
    <oddFooter>&amp;C&amp;"+,Regular"&amp;8&amp;A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abSelected="1" workbookViewId="0">
      <selection sqref="A1:E1"/>
    </sheetView>
  </sheetViews>
  <sheetFormatPr defaultColWidth="8.77734375" defaultRowHeight="14.4" x14ac:dyDescent="0.3"/>
  <cols>
    <col min="1" max="1" width="33.77734375" customWidth="1"/>
    <col min="2" max="5" width="14.77734375" customWidth="1"/>
    <col min="7" max="7" width="13.77734375" customWidth="1"/>
    <col min="8" max="8" width="9.77734375" bestFit="1" customWidth="1"/>
    <col min="9" max="12" width="10.77734375" bestFit="1" customWidth="1"/>
  </cols>
  <sheetData>
    <row r="1" spans="1:13" x14ac:dyDescent="0.3">
      <c r="A1" s="116" t="s">
        <v>136</v>
      </c>
      <c r="B1" s="116"/>
      <c r="C1" s="116"/>
      <c r="D1" s="116"/>
      <c r="E1" s="116"/>
    </row>
    <row r="2" spans="1:13" ht="20.399999999999999" x14ac:dyDescent="0.35">
      <c r="A2" s="109" t="s">
        <v>0</v>
      </c>
      <c r="B2" s="109"/>
      <c r="C2" s="109"/>
      <c r="D2" s="109"/>
      <c r="E2" s="109"/>
    </row>
    <row r="3" spans="1:13" ht="18.75" customHeight="1" x14ac:dyDescent="0.3">
      <c r="A3" s="108" t="s">
        <v>1</v>
      </c>
      <c r="B3" s="108"/>
      <c r="C3" s="108"/>
      <c r="D3" s="108"/>
      <c r="E3" s="108"/>
    </row>
    <row r="4" spans="1:13" ht="30.75" customHeight="1" x14ac:dyDescent="0.3">
      <c r="A4" s="107" t="s">
        <v>2</v>
      </c>
      <c r="B4" s="107"/>
      <c r="C4" s="107"/>
      <c r="D4" s="107"/>
      <c r="E4" s="107"/>
    </row>
    <row r="6" spans="1:13" ht="30" customHeight="1" x14ac:dyDescent="0.3">
      <c r="A6" s="16" t="s">
        <v>3</v>
      </c>
      <c r="B6" s="110" t="str">
        <f>Recurring!B5</f>
        <v>B.A./B.S. Applied Humanities</v>
      </c>
      <c r="C6" s="110"/>
      <c r="D6" s="110"/>
      <c r="E6" s="110"/>
      <c r="M6" s="1"/>
    </row>
    <row r="7" spans="1:13" ht="14.25" customHeight="1" x14ac:dyDescent="0.3">
      <c r="A7" s="16"/>
      <c r="B7" s="28"/>
      <c r="C7" s="28"/>
      <c r="D7" s="28"/>
      <c r="E7" s="28"/>
    </row>
    <row r="8" spans="1:13" ht="14.25" customHeight="1" x14ac:dyDescent="0.3">
      <c r="A8" s="16" t="s">
        <v>6</v>
      </c>
      <c r="B8" s="29" t="s">
        <v>7</v>
      </c>
      <c r="C8" s="40">
        <f>'One-Time'!C7</f>
        <v>21</v>
      </c>
      <c r="D8" s="29" t="s">
        <v>8</v>
      </c>
      <c r="E8" s="41">
        <f>'One-Time'!E7</f>
        <v>24</v>
      </c>
    </row>
    <row r="9" spans="1:13" ht="14.25" customHeight="1" x14ac:dyDescent="0.3">
      <c r="A9" s="16"/>
      <c r="B9" s="29"/>
      <c r="C9" s="52"/>
      <c r="D9" s="29"/>
      <c r="E9" s="53"/>
    </row>
    <row r="10" spans="1:13" ht="14.25" customHeight="1" x14ac:dyDescent="0.3">
      <c r="A10" s="30" t="s">
        <v>9</v>
      </c>
      <c r="B10" s="32"/>
      <c r="C10" s="48"/>
      <c r="D10" s="55" t="s">
        <v>10</v>
      </c>
      <c r="E10" s="57">
        <f>'One-Time'!E9</f>
        <v>44075</v>
      </c>
    </row>
    <row r="11" spans="1:13" ht="14.25" customHeight="1" x14ac:dyDescent="0.3">
      <c r="A11" s="30" t="s">
        <v>45</v>
      </c>
      <c r="B11" s="31"/>
      <c r="C11" s="31"/>
      <c r="D11" s="56" t="s">
        <v>51</v>
      </c>
      <c r="E11" s="28"/>
    </row>
    <row r="12" spans="1:13" ht="15" thickBot="1" x14ac:dyDescent="0.35">
      <c r="A12" s="17"/>
    </row>
    <row r="13" spans="1:13" ht="15" thickBot="1" x14ac:dyDescent="0.35">
      <c r="B13" s="111" t="s">
        <v>50</v>
      </c>
      <c r="C13" s="112"/>
      <c r="D13" s="112"/>
      <c r="E13" s="113"/>
      <c r="F13" s="45"/>
    </row>
    <row r="14" spans="1:13" ht="18.75" customHeight="1" x14ac:dyDescent="0.3">
      <c r="A14" s="8"/>
      <c r="B14" s="18" t="s">
        <v>11</v>
      </c>
      <c r="C14" s="18" t="s">
        <v>12</v>
      </c>
      <c r="D14" s="18" t="s">
        <v>13</v>
      </c>
      <c r="E14" s="27" t="s">
        <v>14</v>
      </c>
      <c r="F14" s="45"/>
    </row>
    <row r="15" spans="1:13" ht="18.75" customHeight="1" x14ac:dyDescent="0.3">
      <c r="A15" s="19" t="s">
        <v>15</v>
      </c>
      <c r="B15" s="2"/>
      <c r="C15" s="2"/>
      <c r="D15" s="2"/>
      <c r="E15" s="9"/>
      <c r="F15" s="45"/>
    </row>
    <row r="16" spans="1:13" ht="18.75" customHeight="1" x14ac:dyDescent="0.3">
      <c r="A16" s="20" t="s">
        <v>16</v>
      </c>
      <c r="B16" s="36">
        <f>SUM(Recurring!B15,'One-Time'!B15)</f>
        <v>0</v>
      </c>
      <c r="C16" s="36">
        <f>SUM(Recurring!C15,'One-Time'!C15)</f>
        <v>0</v>
      </c>
      <c r="D16" s="36">
        <f>SUM(Recurring!D15,'One-Time'!D15)</f>
        <v>0</v>
      </c>
      <c r="E16" s="36">
        <f>SUM(Recurring!E15,'One-Time'!E15)</f>
        <v>0</v>
      </c>
      <c r="F16" s="45"/>
    </row>
    <row r="17" spans="1:6" ht="18.75" customHeight="1" x14ac:dyDescent="0.3">
      <c r="A17" s="20" t="s">
        <v>17</v>
      </c>
      <c r="B17" s="36">
        <f>SUM(Recurring!B16,'One-Time'!B16)</f>
        <v>0</v>
      </c>
      <c r="C17" s="36">
        <f>SUM(Recurring!C16,'One-Time'!C16)</f>
        <v>0</v>
      </c>
      <c r="D17" s="36">
        <f>SUM(Recurring!D16,'One-Time'!D16)</f>
        <v>0</v>
      </c>
      <c r="E17" s="36">
        <f>SUM(Recurring!E16,'One-Time'!E16)</f>
        <v>0</v>
      </c>
      <c r="F17" s="45"/>
    </row>
    <row r="18" spans="1:6" ht="18.75" customHeight="1" x14ac:dyDescent="0.3">
      <c r="A18" s="21" t="s">
        <v>18</v>
      </c>
      <c r="B18" s="36">
        <f>SUM(Recurring!B17,'One-Time'!B17)</f>
        <v>0</v>
      </c>
      <c r="C18" s="36">
        <f>SUM(Recurring!C17,'One-Time'!C17)</f>
        <v>0</v>
      </c>
      <c r="D18" s="36">
        <f>SUM(Recurring!D17,'One-Time'!D17)</f>
        <v>0</v>
      </c>
      <c r="E18" s="36">
        <f>SUM(Recurring!E17,'One-Time'!E17)</f>
        <v>0</v>
      </c>
      <c r="F18" s="45"/>
    </row>
    <row r="19" spans="1:6" ht="18.75" customHeight="1" x14ac:dyDescent="0.3">
      <c r="A19" s="20" t="s">
        <v>19</v>
      </c>
      <c r="B19" s="36">
        <f>SUM(Recurring!B18,'One-Time'!B18)</f>
        <v>0</v>
      </c>
      <c r="C19" s="36">
        <f>SUM(Recurring!C18,'One-Time'!C18)</f>
        <v>0</v>
      </c>
      <c r="D19" s="36">
        <f>SUM(Recurring!D18,'One-Time'!D18)</f>
        <v>0</v>
      </c>
      <c r="E19" s="36">
        <f>SUM(Recurring!E18,'One-Time'!E18)</f>
        <v>0</v>
      </c>
      <c r="F19" s="45"/>
    </row>
    <row r="20" spans="1:6" ht="18.75" customHeight="1" x14ac:dyDescent="0.3">
      <c r="A20" s="20" t="s">
        <v>20</v>
      </c>
      <c r="B20" s="36">
        <f>SUM(Recurring!B19,'One-Time'!B19)</f>
        <v>11250</v>
      </c>
      <c r="C20" s="36">
        <f>SUM(Recurring!C19,'One-Time'!C19)</f>
        <v>11587.5</v>
      </c>
      <c r="D20" s="36">
        <f>SUM(Recurring!D19,'One-Time'!D19)</f>
        <v>11935.125</v>
      </c>
      <c r="E20" s="36">
        <f>SUM(Recurring!E19,'One-Time'!E19)</f>
        <v>12293.178750000001</v>
      </c>
      <c r="F20" s="45"/>
    </row>
    <row r="21" spans="1:6" ht="18.75" customHeight="1" x14ac:dyDescent="0.3">
      <c r="A21" s="20" t="s">
        <v>21</v>
      </c>
      <c r="B21" s="36">
        <f>SUM(Recurring!B20,'One-Time'!B20)</f>
        <v>0</v>
      </c>
      <c r="C21" s="36">
        <f>SUM(Recurring!C20,'One-Time'!C20)</f>
        <v>0</v>
      </c>
      <c r="D21" s="36">
        <f>SUM(Recurring!D20,'One-Time'!D20)</f>
        <v>0</v>
      </c>
      <c r="E21" s="36">
        <f>SUM(Recurring!E20,'One-Time'!E20)</f>
        <v>0</v>
      </c>
      <c r="F21" s="45"/>
    </row>
    <row r="22" spans="1:6" ht="18.75" customHeight="1" x14ac:dyDescent="0.3">
      <c r="A22" s="20" t="s">
        <v>22</v>
      </c>
      <c r="B22" s="36">
        <f>SUM(Recurring!B21,'One-Time'!B21)</f>
        <v>8265.75</v>
      </c>
      <c r="C22" s="36">
        <f>SUM(Recurring!C21,'One-Time'!C21)</f>
        <v>8513.7224999999999</v>
      </c>
      <c r="D22" s="36">
        <f>SUM(Recurring!D21,'One-Time'!D21)</f>
        <v>8769.1341749999992</v>
      </c>
      <c r="E22" s="36">
        <f>SUM(Recurring!E21,'One-Time'!E21)</f>
        <v>9032.2082002499992</v>
      </c>
      <c r="F22" s="45"/>
    </row>
    <row r="23" spans="1:6" ht="18.75" customHeight="1" x14ac:dyDescent="0.3">
      <c r="A23" s="22" t="s">
        <v>23</v>
      </c>
      <c r="B23" s="36">
        <f>SUM(Recurring!B22,'One-Time'!B22)</f>
        <v>19515.75</v>
      </c>
      <c r="C23" s="36">
        <f>SUM(Recurring!C22,'One-Time'!C22)</f>
        <v>20101.2225</v>
      </c>
      <c r="D23" s="36">
        <f>SUM(Recurring!D22,'One-Time'!D22)</f>
        <v>20704.259174999999</v>
      </c>
      <c r="E23" s="36">
        <f>SUM(Recurring!E22,'One-Time'!E22)</f>
        <v>21325.386950250002</v>
      </c>
      <c r="F23" s="45"/>
    </row>
    <row r="24" spans="1:6" ht="18.75" customHeight="1" x14ac:dyDescent="0.3">
      <c r="A24" s="19" t="s">
        <v>24</v>
      </c>
      <c r="B24" s="4"/>
      <c r="C24" s="4"/>
      <c r="D24" s="4"/>
      <c r="E24" s="10"/>
      <c r="F24" s="45"/>
    </row>
    <row r="25" spans="1:6" ht="18.75" customHeight="1" x14ac:dyDescent="0.3">
      <c r="A25" s="42" t="s">
        <v>25</v>
      </c>
      <c r="B25" s="36">
        <f>SUM(Recurring!B24,'One-Time'!B24)</f>
        <v>0</v>
      </c>
      <c r="C25" s="36">
        <f>SUM(Recurring!C24,'One-Time'!C24)</f>
        <v>0</v>
      </c>
      <c r="D25" s="36">
        <f>SUM(Recurring!D24,'One-Time'!D24)</f>
        <v>0</v>
      </c>
      <c r="E25" s="36">
        <f>SUM(Recurring!E24,'One-Time'!E24)</f>
        <v>0</v>
      </c>
      <c r="F25" s="45"/>
    </row>
    <row r="26" spans="1:6" ht="18.75" customHeight="1" x14ac:dyDescent="0.3">
      <c r="A26" s="42" t="s">
        <v>26</v>
      </c>
      <c r="B26" s="36">
        <f>SUM(Recurring!B25,'One-Time'!B25)</f>
        <v>0</v>
      </c>
      <c r="C26" s="36">
        <f>SUM(Recurring!C25,'One-Time'!C25)</f>
        <v>0</v>
      </c>
      <c r="D26" s="36">
        <f>SUM(Recurring!D25,'One-Time'!D25)</f>
        <v>0</v>
      </c>
      <c r="E26" s="36">
        <f>SUM(Recurring!E25,'One-Time'!E25)</f>
        <v>0</v>
      </c>
      <c r="F26" s="45"/>
    </row>
    <row r="27" spans="1:6" ht="18.75" customHeight="1" x14ac:dyDescent="0.3">
      <c r="A27" s="20" t="s">
        <v>27</v>
      </c>
      <c r="B27" s="36">
        <f>SUM(Recurring!B26,'One-Time'!B26)</f>
        <v>22000</v>
      </c>
      <c r="C27" s="36">
        <f>SUM(Recurring!C26,'One-Time'!C26)</f>
        <v>19000</v>
      </c>
      <c r="D27" s="36">
        <f>SUM(Recurring!D26,'One-Time'!D26)</f>
        <v>19000</v>
      </c>
      <c r="E27" s="36">
        <f>SUM(Recurring!E26,'One-Time'!E26)</f>
        <v>10000</v>
      </c>
      <c r="F27" s="45"/>
    </row>
    <row r="28" spans="1:6" ht="18.75" customHeight="1" x14ac:dyDescent="0.3">
      <c r="A28" s="20" t="s">
        <v>28</v>
      </c>
      <c r="B28" s="36">
        <f>SUM(Recurring!B27,'One-Time'!B27)</f>
        <v>0</v>
      </c>
      <c r="C28" s="36">
        <f>SUM(Recurring!C27,'One-Time'!C27)</f>
        <v>0</v>
      </c>
      <c r="D28" s="36">
        <f>SUM(Recurring!D27,'One-Time'!D27)</f>
        <v>0</v>
      </c>
      <c r="E28" s="36">
        <f>SUM(Recurring!E27,'One-Time'!E27)</f>
        <v>0</v>
      </c>
      <c r="F28" s="45"/>
    </row>
    <row r="29" spans="1:6" ht="18.75" customHeight="1" x14ac:dyDescent="0.3">
      <c r="A29" s="50" t="s">
        <v>29</v>
      </c>
      <c r="B29" s="36">
        <f>SUM(Recurring!B28,'One-Time'!B28)</f>
        <v>22000</v>
      </c>
      <c r="C29" s="36">
        <f>SUM(Recurring!C28,'One-Time'!C28)</f>
        <v>19000</v>
      </c>
      <c r="D29" s="36">
        <f>SUM(Recurring!D28,'One-Time'!D28)</f>
        <v>19000</v>
      </c>
      <c r="E29" s="36">
        <f>SUM(Recurring!E28,'One-Time'!E28)</f>
        <v>10000</v>
      </c>
      <c r="F29" s="45"/>
    </row>
    <row r="30" spans="1:6" ht="18.75" customHeight="1" x14ac:dyDescent="0.3">
      <c r="A30" s="49" t="s">
        <v>30</v>
      </c>
      <c r="B30" s="36">
        <f>SUM(Recurring!B29,'One-Time'!B29)</f>
        <v>0</v>
      </c>
      <c r="C30" s="36">
        <f>SUM(Recurring!C29,'One-Time'!C29)</f>
        <v>0</v>
      </c>
      <c r="D30" s="36">
        <f>SUM(Recurring!D29,'One-Time'!D29)</f>
        <v>0</v>
      </c>
      <c r="E30" s="36">
        <f>SUM(Recurring!E29,'One-Time'!E29)</f>
        <v>0</v>
      </c>
      <c r="F30" s="45"/>
    </row>
    <row r="31" spans="1:6" ht="18.75" customHeight="1" x14ac:dyDescent="0.3">
      <c r="A31" s="33" t="s">
        <v>31</v>
      </c>
      <c r="B31" s="36">
        <f>SUM(Recurring!B30,'One-Time'!B30)</f>
        <v>0</v>
      </c>
      <c r="C31" s="36">
        <f>SUM(Recurring!C30,'One-Time'!C30)</f>
        <v>0</v>
      </c>
      <c r="D31" s="36">
        <f>SUM(Recurring!D30,'One-Time'!D30)</f>
        <v>0</v>
      </c>
      <c r="E31" s="36">
        <f>SUM(Recurring!E30,'One-Time'!E30)</f>
        <v>0</v>
      </c>
      <c r="F31" s="45"/>
    </row>
    <row r="32" spans="1:6" ht="18.75" customHeight="1" x14ac:dyDescent="0.3">
      <c r="A32" s="33" t="s">
        <v>32</v>
      </c>
      <c r="B32" s="36">
        <f>SUM(Recurring!B31,'One-Time'!B31)</f>
        <v>0</v>
      </c>
      <c r="C32" s="36">
        <f>SUM(Recurring!C31,'One-Time'!C31)</f>
        <v>0</v>
      </c>
      <c r="D32" s="36">
        <f>SUM(Recurring!D31,'One-Time'!D31)</f>
        <v>0</v>
      </c>
      <c r="E32" s="36">
        <f>SUM(Recurring!E31,'One-Time'!E31)</f>
        <v>0</v>
      </c>
      <c r="F32" s="45"/>
    </row>
    <row r="33" spans="1:18" ht="18.75" customHeight="1" x14ac:dyDescent="0.3">
      <c r="A33" s="33" t="s">
        <v>44</v>
      </c>
      <c r="B33" s="36">
        <f>SUM(Recurring!B32,'One-Time'!B32)</f>
        <v>0</v>
      </c>
      <c r="C33" s="36">
        <f>SUM(Recurring!C32,'One-Time'!C32)</f>
        <v>0</v>
      </c>
      <c r="D33" s="36">
        <f>SUM(Recurring!D32,'One-Time'!D32)</f>
        <v>0</v>
      </c>
      <c r="E33" s="36">
        <f>SUM(Recurring!E32,'One-Time'!E32)</f>
        <v>0</v>
      </c>
      <c r="F33" s="45"/>
    </row>
    <row r="34" spans="1:18" ht="18.75" customHeight="1" x14ac:dyDescent="0.3">
      <c r="A34" s="51" t="s">
        <v>33</v>
      </c>
      <c r="B34" s="3">
        <f>SUM(B31:B33)</f>
        <v>0</v>
      </c>
      <c r="C34" s="3">
        <f>SUM(C31:C33)</f>
        <v>0</v>
      </c>
      <c r="D34" s="3">
        <f>SUM(D31:D33)</f>
        <v>0</v>
      </c>
      <c r="E34" s="3">
        <f>SUM(E31:E33)</f>
        <v>0</v>
      </c>
      <c r="F34" s="45"/>
    </row>
    <row r="35" spans="1:18" ht="18.75" customHeight="1" thickBot="1" x14ac:dyDescent="0.35">
      <c r="A35" s="23" t="s">
        <v>52</v>
      </c>
      <c r="B35" s="36">
        <f>SUM(Recurring!B34,'One-Time'!B34)</f>
        <v>0</v>
      </c>
      <c r="C35" s="36">
        <f>SUM(Recurring!C34,'One-Time'!C34)</f>
        <v>0</v>
      </c>
      <c r="D35" s="36">
        <f>SUM(Recurring!D34,'One-Time'!D34)</f>
        <v>0</v>
      </c>
      <c r="E35" s="36">
        <f>SUM(Recurring!E34,'One-Time'!E34)</f>
        <v>0</v>
      </c>
      <c r="F35" s="45"/>
    </row>
    <row r="36" spans="1:18" ht="18.75" customHeight="1" thickTop="1" x14ac:dyDescent="0.3">
      <c r="A36" s="24" t="s">
        <v>34</v>
      </c>
      <c r="B36" s="36">
        <f>SUM(Recurring!B35,'One-Time'!B35)</f>
        <v>41515.75</v>
      </c>
      <c r="C36" s="36">
        <f>SUM(Recurring!C35,'One-Time'!C35)</f>
        <v>39101.222500000003</v>
      </c>
      <c r="D36" s="36">
        <f>SUM(Recurring!D35,'One-Time'!D35)</f>
        <v>39704.259174999999</v>
      </c>
      <c r="E36" s="36">
        <f>SUM(Recurring!E35,'One-Time'!E35)</f>
        <v>31325.386950250002</v>
      </c>
      <c r="F36" s="45"/>
    </row>
    <row r="37" spans="1:18" ht="18.75" customHeight="1" x14ac:dyDescent="0.3">
      <c r="A37" s="25"/>
      <c r="B37" s="12"/>
      <c r="C37" s="12"/>
      <c r="D37" s="12"/>
      <c r="E37" s="13"/>
      <c r="F37" s="45"/>
    </row>
    <row r="38" spans="1:18" ht="18.75" customHeight="1" x14ac:dyDescent="0.3">
      <c r="A38" s="19" t="s">
        <v>35</v>
      </c>
      <c r="B38" s="4"/>
      <c r="C38" s="4"/>
      <c r="D38" s="4"/>
      <c r="E38" s="10"/>
      <c r="F38" s="45"/>
      <c r="G38" s="85"/>
      <c r="H38" s="85" t="s">
        <v>101</v>
      </c>
      <c r="I38" s="85" t="s">
        <v>102</v>
      </c>
      <c r="J38" s="85" t="s">
        <v>103</v>
      </c>
      <c r="K38" s="85" t="s">
        <v>104</v>
      </c>
    </row>
    <row r="39" spans="1:18" ht="18.75" customHeight="1" x14ac:dyDescent="0.3">
      <c r="A39" s="33" t="s">
        <v>36</v>
      </c>
      <c r="B39" s="36">
        <f>SUM(Recurring!B38,'One-Time'!B38)</f>
        <v>0</v>
      </c>
      <c r="C39" s="36">
        <f>SUM(Recurring!C38,'One-Time'!C38)</f>
        <v>0</v>
      </c>
      <c r="D39" s="36">
        <f>SUM(Recurring!D38,'One-Time'!D38)</f>
        <v>0</v>
      </c>
      <c r="E39" s="36">
        <f>SUM(Recurring!E38,'One-Time'!E38)</f>
        <v>0</v>
      </c>
      <c r="F39" s="45"/>
      <c r="G39" s="85"/>
      <c r="H39" s="85" t="s">
        <v>116</v>
      </c>
      <c r="I39" s="85" t="s">
        <v>117</v>
      </c>
      <c r="J39" s="85" t="s">
        <v>118</v>
      </c>
      <c r="K39" s="85" t="s">
        <v>119</v>
      </c>
    </row>
    <row r="40" spans="1:18" ht="18.75" customHeight="1" x14ac:dyDescent="0.3">
      <c r="A40" s="33" t="s">
        <v>54</v>
      </c>
      <c r="B40" s="36">
        <f>SUM(Recurring!B39,'One-Time'!B39)</f>
        <v>87650.64</v>
      </c>
      <c r="C40" s="36">
        <f>SUM(Recurring!C39,'One-Time'!C39)</f>
        <v>212889.59999999998</v>
      </c>
      <c r="D40" s="36">
        <f>SUM(Recurring!D39,'One-Time'!D39)</f>
        <v>274926.95999999996</v>
      </c>
      <c r="E40" s="36">
        <f>SUM(Recurring!E39,'One-Time'!E39)</f>
        <v>316174.32</v>
      </c>
      <c r="F40" s="45"/>
      <c r="G40" s="85" t="s">
        <v>107</v>
      </c>
      <c r="H40" s="3">
        <v>56</v>
      </c>
      <c r="I40" s="3">
        <v>133</v>
      </c>
      <c r="J40" s="3">
        <v>165</v>
      </c>
      <c r="K40" s="3">
        <v>200</v>
      </c>
    </row>
    <row r="41" spans="1:18" ht="18.75" customHeight="1" x14ac:dyDescent="0.3">
      <c r="A41" s="33" t="s">
        <v>46</v>
      </c>
      <c r="B41" s="36">
        <f>SUM(Recurring!B40,'One-Time'!B40)</f>
        <v>0</v>
      </c>
      <c r="C41" s="36">
        <f>SUM(Recurring!C40,'One-Time'!C40)</f>
        <v>0</v>
      </c>
      <c r="D41" s="36">
        <f>SUM(Recurring!D40,'One-Time'!D40)</f>
        <v>0</v>
      </c>
      <c r="E41" s="36">
        <f>SUM(Recurring!E40,'One-Time'!E40)</f>
        <v>0</v>
      </c>
      <c r="F41" s="45"/>
      <c r="G41" s="85" t="s">
        <v>115</v>
      </c>
      <c r="H41" s="3">
        <v>2</v>
      </c>
      <c r="I41" s="3">
        <v>12</v>
      </c>
      <c r="J41" s="3">
        <v>23</v>
      </c>
      <c r="K41" s="3">
        <v>42</v>
      </c>
    </row>
    <row r="42" spans="1:18" ht="18.75" customHeight="1" x14ac:dyDescent="0.3">
      <c r="A42" s="33" t="s">
        <v>48</v>
      </c>
      <c r="B42" s="36">
        <f>SUM(Recurring!B41,'One-Time'!B41)</f>
        <v>0</v>
      </c>
      <c r="C42" s="36">
        <f>SUM(Recurring!C41,'One-Time'!C41)</f>
        <v>0</v>
      </c>
      <c r="D42" s="36">
        <f>SUM(Recurring!D41,'One-Time'!D41)</f>
        <v>0</v>
      </c>
      <c r="E42" s="36">
        <f>SUM(Recurring!E41,'One-Time'!E41)</f>
        <v>0</v>
      </c>
      <c r="F42" s="45"/>
      <c r="G42" s="85" t="s">
        <v>67</v>
      </c>
      <c r="H42" s="3">
        <v>45</v>
      </c>
      <c r="I42" s="3">
        <v>110</v>
      </c>
      <c r="J42" s="3">
        <v>139</v>
      </c>
      <c r="K42" s="3">
        <v>162</v>
      </c>
    </row>
    <row r="43" spans="1:18" ht="18.75" customHeight="1" x14ac:dyDescent="0.3">
      <c r="A43" s="33" t="s">
        <v>47</v>
      </c>
      <c r="B43" s="36">
        <f>SUM(Recurring!B42,'One-Time'!B42)</f>
        <v>0</v>
      </c>
      <c r="C43" s="36">
        <f>SUM(Recurring!C42,'One-Time'!C42)</f>
        <v>0</v>
      </c>
      <c r="D43" s="36">
        <f>SUM(Recurring!D42,'One-Time'!D42)</f>
        <v>0</v>
      </c>
      <c r="E43" s="36">
        <f>SUM(Recurring!E42,'One-Time'!E42)</f>
        <v>0</v>
      </c>
      <c r="F43" s="45"/>
      <c r="G43" s="85" t="s">
        <v>65</v>
      </c>
      <c r="H43" s="3">
        <v>527</v>
      </c>
      <c r="I43" s="3">
        <v>1280</v>
      </c>
      <c r="J43" s="3">
        <v>1653</v>
      </c>
      <c r="K43" s="3">
        <v>1901</v>
      </c>
    </row>
    <row r="44" spans="1:18" ht="18.75" customHeight="1" x14ac:dyDescent="0.3">
      <c r="A44" s="33" t="s">
        <v>37</v>
      </c>
      <c r="B44" s="36">
        <f>SUM(Recurring!B43,'One-Time'!B43)</f>
        <v>0</v>
      </c>
      <c r="C44" s="36">
        <f>SUM(Recurring!C43,'One-Time'!C43)</f>
        <v>0</v>
      </c>
      <c r="D44" s="36">
        <f>SUM(Recurring!D43,'One-Time'!D43)</f>
        <v>0</v>
      </c>
      <c r="E44" s="36">
        <f>SUM(Recurring!E43,'One-Time'!E43)</f>
        <v>0</v>
      </c>
      <c r="F44" s="45"/>
      <c r="G44" s="85" t="s">
        <v>129</v>
      </c>
      <c r="H44" s="3">
        <v>87650.64</v>
      </c>
      <c r="I44" s="3">
        <v>212889.59999999998</v>
      </c>
      <c r="J44" s="3">
        <v>274926.95999999996</v>
      </c>
      <c r="K44" s="3">
        <v>316174.32</v>
      </c>
    </row>
    <row r="45" spans="1:18" ht="18.75" customHeight="1" x14ac:dyDescent="0.3">
      <c r="A45" s="34" t="s">
        <v>39</v>
      </c>
      <c r="B45" s="36">
        <f>SUM(Recurring!B44,'One-Time'!B44)</f>
        <v>0</v>
      </c>
      <c r="C45" s="36">
        <f>SUM(Recurring!C44,'One-Time'!C44)</f>
        <v>0</v>
      </c>
      <c r="D45" s="36">
        <f>SUM(Recurring!D44,'One-Time'!D44)</f>
        <v>0</v>
      </c>
      <c r="E45" s="36">
        <f>SUM(Recurring!E44,'One-Time'!E44)</f>
        <v>0</v>
      </c>
      <c r="F45" s="45"/>
      <c r="G45" s="114" t="s">
        <v>114</v>
      </c>
      <c r="H45" s="114"/>
      <c r="I45" s="114"/>
      <c r="J45" s="114"/>
      <c r="K45" s="114"/>
      <c r="L45" s="114"/>
      <c r="M45" s="114"/>
      <c r="N45" s="114"/>
      <c r="O45" s="114"/>
      <c r="P45" s="114"/>
      <c r="Q45" s="114"/>
      <c r="R45" s="114"/>
    </row>
    <row r="46" spans="1:18" ht="18.75" customHeight="1" x14ac:dyDescent="0.3">
      <c r="A46" s="54" t="s">
        <v>55</v>
      </c>
      <c r="B46" s="36">
        <f>SUM(Recurring!B45,'One-Time'!B45)</f>
        <v>0</v>
      </c>
      <c r="C46" s="36">
        <f>SUM(Recurring!C45,'One-Time'!C45)</f>
        <v>0</v>
      </c>
      <c r="D46" s="36">
        <f>SUM(Recurring!D45,'One-Time'!D45)</f>
        <v>0</v>
      </c>
      <c r="E46" s="36">
        <f>SUM(Recurring!E45,'One-Time'!E45)</f>
        <v>0</v>
      </c>
      <c r="F46" s="45"/>
      <c r="G46" s="114"/>
      <c r="H46" s="114"/>
      <c r="I46" s="114"/>
      <c r="J46" s="114"/>
      <c r="K46" s="114"/>
      <c r="L46" s="114"/>
      <c r="M46" s="114"/>
      <c r="N46" s="114"/>
      <c r="O46" s="114"/>
      <c r="P46" s="114"/>
      <c r="Q46" s="114"/>
      <c r="R46" s="114"/>
    </row>
    <row r="47" spans="1:18" ht="18.75" customHeight="1" x14ac:dyDescent="0.3">
      <c r="A47" s="33" t="s">
        <v>38</v>
      </c>
      <c r="B47" s="36"/>
      <c r="C47" s="36"/>
      <c r="D47" s="36"/>
      <c r="E47" s="37"/>
      <c r="F47" s="45"/>
      <c r="G47" s="114"/>
      <c r="H47" s="114"/>
      <c r="I47" s="114"/>
      <c r="J47" s="114"/>
      <c r="K47" s="114"/>
      <c r="L47" s="114"/>
      <c r="M47" s="114"/>
      <c r="N47" s="114"/>
      <c r="O47" s="114"/>
      <c r="P47" s="114"/>
      <c r="Q47" s="114"/>
      <c r="R47" s="114"/>
    </row>
    <row r="48" spans="1:18" ht="18.75" customHeight="1" x14ac:dyDescent="0.3">
      <c r="A48" s="34"/>
      <c r="B48" s="36"/>
      <c r="C48" s="36"/>
      <c r="D48" s="36"/>
      <c r="E48" s="37"/>
      <c r="F48" s="45"/>
    </row>
    <row r="49" spans="1:11" ht="18.75" customHeight="1" thickBot="1" x14ac:dyDescent="0.35">
      <c r="A49" s="35"/>
      <c r="B49" s="38"/>
      <c r="C49" s="38"/>
      <c r="D49" s="38"/>
      <c r="E49" s="39"/>
      <c r="F49" s="45"/>
      <c r="G49" s="85" t="s">
        <v>110</v>
      </c>
      <c r="H49" s="85" t="s">
        <v>101</v>
      </c>
      <c r="I49" s="85" t="s">
        <v>102</v>
      </c>
      <c r="J49" s="85" t="s">
        <v>103</v>
      </c>
      <c r="K49" s="85" t="s">
        <v>104</v>
      </c>
    </row>
    <row r="50" spans="1:11" ht="18.75" customHeight="1" thickTop="1" thickBot="1" x14ac:dyDescent="0.35">
      <c r="A50" s="26" t="s">
        <v>40</v>
      </c>
      <c r="B50" s="15">
        <f>SUM(B39:B49)</f>
        <v>87650.64</v>
      </c>
      <c r="C50" s="15">
        <f>SUM(C39:C49)</f>
        <v>212889.59999999998</v>
      </c>
      <c r="D50" s="15">
        <f>SUM(D39:D49)</f>
        <v>274926.95999999996</v>
      </c>
      <c r="E50" s="15">
        <f>SUM(E39:E49)</f>
        <v>316174.32</v>
      </c>
      <c r="F50" s="45"/>
      <c r="G50" s="85" t="s">
        <v>111</v>
      </c>
      <c r="H50" s="3">
        <f>'back up'!D29</f>
        <v>87650.64</v>
      </c>
      <c r="I50" s="3">
        <f>'back up'!E29</f>
        <v>212889.59999999998</v>
      </c>
      <c r="J50" s="3">
        <f>'back up'!F29</f>
        <v>274926.95999999996</v>
      </c>
      <c r="K50" s="3">
        <f>'back up'!G29</f>
        <v>316174.32</v>
      </c>
    </row>
    <row r="51" spans="1:11" ht="16.5" customHeight="1" x14ac:dyDescent="0.3">
      <c r="A51" t="s">
        <v>53</v>
      </c>
      <c r="B51" s="36">
        <f>SUM(Recurring!B49,'One-Time'!B49)</f>
        <v>87650.64</v>
      </c>
      <c r="C51" s="36">
        <f>SUM(Recurring!C49,'One-Time'!C49)</f>
        <v>212889.59999999998</v>
      </c>
      <c r="D51" s="36">
        <f>SUM(Recurring!D49,'One-Time'!D49)</f>
        <v>274926.95999999996</v>
      </c>
      <c r="E51" s="36">
        <f>SUM(Recurring!E49,'One-Time'!E49)</f>
        <v>316174.32</v>
      </c>
      <c r="G51" s="85" t="s">
        <v>112</v>
      </c>
      <c r="H51" s="3">
        <f>'back up'!D30</f>
        <v>41515.75</v>
      </c>
      <c r="I51" s="3">
        <f>'back up'!E30</f>
        <v>39101.222500000003</v>
      </c>
      <c r="J51" s="3">
        <f>'back up'!F30</f>
        <v>39704.259174999999</v>
      </c>
      <c r="K51" s="3">
        <f>'back up'!G30</f>
        <v>31325.386950250002</v>
      </c>
    </row>
    <row r="52" spans="1:11" ht="16.5" customHeight="1" x14ac:dyDescent="0.3">
      <c r="A52" s="7" t="s">
        <v>41</v>
      </c>
      <c r="B52" s="6"/>
      <c r="C52" s="6"/>
      <c r="D52" s="6"/>
      <c r="E52" s="6"/>
      <c r="G52" s="85" t="s">
        <v>113</v>
      </c>
      <c r="H52" s="3">
        <f>'back up'!D31</f>
        <v>46134.89</v>
      </c>
      <c r="I52" s="3">
        <f>'back up'!E31</f>
        <v>173788.37749999997</v>
      </c>
      <c r="J52" s="3">
        <f>'back up'!F31</f>
        <v>235222.70082499995</v>
      </c>
      <c r="K52" s="3">
        <f>'back up'!G31</f>
        <v>284848.93304974999</v>
      </c>
    </row>
    <row r="53" spans="1:11" ht="16.5" customHeight="1" x14ac:dyDescent="0.3">
      <c r="B53" s="6"/>
      <c r="C53" s="6"/>
      <c r="D53" s="6"/>
      <c r="E53" s="6"/>
    </row>
    <row r="54" spans="1:11" ht="16.5" customHeight="1" x14ac:dyDescent="0.3">
      <c r="B54" s="6"/>
      <c r="C54" s="6"/>
      <c r="D54" s="6"/>
      <c r="E54" s="6"/>
    </row>
    <row r="55" spans="1:11" ht="16.5" customHeight="1" x14ac:dyDescent="0.3">
      <c r="A55" s="47" t="s">
        <v>42</v>
      </c>
      <c r="B55" s="46"/>
      <c r="C55" s="46"/>
      <c r="D55" s="46"/>
      <c r="E55" s="46"/>
    </row>
    <row r="56" spans="1:11" ht="16.5" customHeight="1" x14ac:dyDescent="0.3">
      <c r="B56" s="6"/>
      <c r="C56" s="6"/>
      <c r="D56" s="6"/>
      <c r="E56" s="6"/>
    </row>
    <row r="57" spans="1:11" ht="16.5" customHeight="1" x14ac:dyDescent="0.3">
      <c r="B57" s="6"/>
      <c r="C57" s="6"/>
      <c r="D57" s="6"/>
      <c r="E57" s="6"/>
    </row>
    <row r="58" spans="1:11" ht="16.5" customHeight="1" x14ac:dyDescent="0.3">
      <c r="B58" s="6"/>
      <c r="C58" s="6"/>
      <c r="D58" s="6"/>
      <c r="E58" s="6"/>
    </row>
    <row r="59" spans="1:11" ht="16.5" customHeight="1" x14ac:dyDescent="0.3">
      <c r="B59" s="6"/>
      <c r="C59" s="6"/>
      <c r="D59" s="6"/>
      <c r="E59" s="6"/>
    </row>
    <row r="60" spans="1:11" ht="16.5" customHeight="1" x14ac:dyDescent="0.3">
      <c r="B60" s="6"/>
      <c r="C60" s="6"/>
      <c r="D60" s="6"/>
      <c r="E60" s="6"/>
    </row>
    <row r="61" spans="1:11" ht="16.5" customHeight="1" x14ac:dyDescent="0.3">
      <c r="B61" s="6"/>
      <c r="C61" s="6"/>
      <c r="D61" s="6"/>
      <c r="E61" s="6"/>
    </row>
    <row r="62" spans="1:11" ht="16.5" customHeight="1" x14ac:dyDescent="0.3">
      <c r="B62" s="6"/>
      <c r="C62" s="6"/>
      <c r="D62" s="6"/>
      <c r="E62" s="6"/>
    </row>
    <row r="63" spans="1:11" ht="16.5" customHeight="1" x14ac:dyDescent="0.3">
      <c r="B63" s="6"/>
      <c r="C63" s="6"/>
      <c r="D63" s="6"/>
      <c r="E63" s="6"/>
    </row>
    <row r="64" spans="1:11" ht="16.5" customHeight="1" x14ac:dyDescent="0.3">
      <c r="B64" s="6"/>
      <c r="C64" s="6"/>
      <c r="D64" s="6"/>
      <c r="E64" s="6"/>
    </row>
    <row r="65" spans="2:5" ht="16.5" customHeight="1" x14ac:dyDescent="0.3">
      <c r="B65" s="6"/>
      <c r="C65" s="6"/>
      <c r="D65" s="6"/>
      <c r="E65" s="6"/>
    </row>
    <row r="66" spans="2:5" ht="16.5" customHeight="1" x14ac:dyDescent="0.3">
      <c r="B66" s="6"/>
      <c r="C66" s="6"/>
      <c r="D66" s="6"/>
      <c r="E66" s="6"/>
    </row>
    <row r="67" spans="2:5" ht="16.5" customHeight="1" x14ac:dyDescent="0.3">
      <c r="B67" s="6"/>
      <c r="C67" s="6"/>
      <c r="D67" s="6"/>
      <c r="E67" s="6"/>
    </row>
    <row r="68" spans="2:5" ht="16.5" customHeight="1" x14ac:dyDescent="0.3">
      <c r="B68" s="6"/>
      <c r="C68" s="6"/>
      <c r="D68" s="6"/>
      <c r="E68" s="6"/>
    </row>
    <row r="69" spans="2:5" ht="16.5" customHeight="1" x14ac:dyDescent="0.3"/>
    <row r="70" spans="2:5" ht="16.5" customHeight="1" x14ac:dyDescent="0.3"/>
    <row r="71" spans="2:5" ht="16.5" customHeight="1" x14ac:dyDescent="0.3"/>
    <row r="72" spans="2:5" ht="16.5" customHeight="1" x14ac:dyDescent="0.3"/>
    <row r="73" spans="2:5" ht="16.5" customHeight="1" x14ac:dyDescent="0.3"/>
    <row r="74" spans="2:5" ht="16.5" customHeight="1" x14ac:dyDescent="0.3"/>
    <row r="75" spans="2:5" ht="16.5" customHeight="1" x14ac:dyDescent="0.3"/>
    <row r="76" spans="2:5" ht="16.5" customHeight="1" x14ac:dyDescent="0.3"/>
  </sheetData>
  <sheetProtection selectLockedCells="1"/>
  <mergeCells count="7">
    <mergeCell ref="A1:E1"/>
    <mergeCell ref="G45:R47"/>
    <mergeCell ref="A2:E2"/>
    <mergeCell ref="A3:E3"/>
    <mergeCell ref="A4:E4"/>
    <mergeCell ref="B6:E6"/>
    <mergeCell ref="B13:E13"/>
  </mergeCells>
  <phoneticPr fontId="21" type="noConversion"/>
  <conditionalFormatting sqref="B55:E55">
    <cfRule type="cellIs" dxfId="1" priority="1" operator="greaterThan">
      <formula>0.005</formula>
    </cfRule>
    <cfRule type="cellIs" dxfId="0" priority="2" operator="lessThan">
      <formula>-0.005</formula>
    </cfRule>
  </conditionalFormatting>
  <printOptions horizontalCentered="1"/>
  <pageMargins left="0.45" right="0.45" top="0.25" bottom="0.25" header="0.05" footer="0.05"/>
  <pageSetup scale="80" orientation="portrait" r:id="rId1"/>
  <headerFooter>
    <oddFooter>&amp;C&amp;"+,Regular"&amp;8&amp;A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5"/>
  <sheetViews>
    <sheetView topLeftCell="A10" workbookViewId="0">
      <selection activeCell="D32" sqref="D32"/>
    </sheetView>
  </sheetViews>
  <sheetFormatPr defaultColWidth="8.77734375" defaultRowHeight="14.4" x14ac:dyDescent="0.3"/>
  <cols>
    <col min="3" max="3" width="9.77734375" bestFit="1" customWidth="1"/>
    <col min="4" max="7" width="10.77734375" bestFit="1" customWidth="1"/>
    <col min="8" max="8" width="8.44140625" customWidth="1"/>
    <col min="13" max="13" width="37.6640625" customWidth="1"/>
    <col min="14" max="14" width="0" hidden="1" customWidth="1"/>
  </cols>
  <sheetData>
    <row r="1" spans="2:14" ht="15" thickBot="1" x14ac:dyDescent="0.35"/>
    <row r="2" spans="2:14" ht="43.8" thickBot="1" x14ac:dyDescent="0.35">
      <c r="B2" s="60" t="s">
        <v>62</v>
      </c>
      <c r="C2" s="61" t="s">
        <v>63</v>
      </c>
      <c r="D2" s="61" t="s">
        <v>64</v>
      </c>
      <c r="E2" s="61" t="s">
        <v>65</v>
      </c>
      <c r="F2" s="61" t="s">
        <v>66</v>
      </c>
      <c r="G2" s="61" t="s">
        <v>67</v>
      </c>
      <c r="H2" s="61" t="s">
        <v>68</v>
      </c>
    </row>
    <row r="3" spans="2:14" ht="15" thickBot="1" x14ac:dyDescent="0.35">
      <c r="B3" s="62">
        <v>200501</v>
      </c>
      <c r="C3" s="63" t="s">
        <v>69</v>
      </c>
      <c r="D3" s="64">
        <v>2</v>
      </c>
      <c r="E3" s="64">
        <v>25</v>
      </c>
      <c r="F3" s="64">
        <v>25</v>
      </c>
      <c r="G3" s="64">
        <v>2</v>
      </c>
      <c r="H3" s="64">
        <v>2</v>
      </c>
      <c r="N3" s="72" t="s">
        <v>79</v>
      </c>
    </row>
    <row r="4" spans="2:14" ht="15" thickBot="1" x14ac:dyDescent="0.35">
      <c r="B4" s="62">
        <v>200601</v>
      </c>
      <c r="C4" s="63" t="s">
        <v>70</v>
      </c>
      <c r="D4" s="64">
        <v>2</v>
      </c>
      <c r="E4" s="64">
        <v>18</v>
      </c>
      <c r="F4" s="64">
        <v>6</v>
      </c>
      <c r="G4" s="64">
        <v>2</v>
      </c>
      <c r="H4" s="64">
        <v>1</v>
      </c>
      <c r="N4" s="72"/>
    </row>
    <row r="5" spans="2:14" ht="15" thickBot="1" x14ac:dyDescent="0.35">
      <c r="B5" s="62">
        <v>200801</v>
      </c>
      <c r="C5" s="63" t="s">
        <v>71</v>
      </c>
      <c r="D5" s="64">
        <v>1</v>
      </c>
      <c r="E5" s="64">
        <v>10</v>
      </c>
      <c r="F5" s="64">
        <v>10</v>
      </c>
      <c r="G5" s="64">
        <v>1</v>
      </c>
      <c r="H5" s="64">
        <v>0</v>
      </c>
      <c r="N5" s="72" t="s">
        <v>80</v>
      </c>
    </row>
    <row r="6" spans="2:14" ht="15" thickBot="1" x14ac:dyDescent="0.35">
      <c r="B6" s="62">
        <v>201301</v>
      </c>
      <c r="C6" s="63" t="s">
        <v>72</v>
      </c>
      <c r="D6" s="64">
        <v>1</v>
      </c>
      <c r="E6" s="64">
        <v>12</v>
      </c>
      <c r="F6" s="64">
        <v>12</v>
      </c>
      <c r="G6" s="64">
        <v>1</v>
      </c>
      <c r="H6" s="64">
        <v>1</v>
      </c>
      <c r="N6" s="72"/>
    </row>
    <row r="7" spans="2:14" ht="15" thickBot="1" x14ac:dyDescent="0.35">
      <c r="B7" s="65">
        <v>201401</v>
      </c>
      <c r="C7" s="66" t="s">
        <v>73</v>
      </c>
      <c r="D7" s="67">
        <v>56</v>
      </c>
      <c r="E7" s="67">
        <v>539</v>
      </c>
      <c r="F7" s="67">
        <v>527</v>
      </c>
      <c r="G7" s="68">
        <v>45</v>
      </c>
      <c r="H7" s="67">
        <v>19</v>
      </c>
      <c r="N7" s="72" t="s">
        <v>81</v>
      </c>
    </row>
    <row r="8" spans="2:14" ht="15" thickBot="1" x14ac:dyDescent="0.35">
      <c r="B8" s="65">
        <v>201501</v>
      </c>
      <c r="C8" s="66" t="s">
        <v>74</v>
      </c>
      <c r="D8" s="67">
        <v>133</v>
      </c>
      <c r="E8" s="70">
        <v>1318</v>
      </c>
      <c r="F8" s="70">
        <v>1280</v>
      </c>
      <c r="G8" s="68">
        <v>110</v>
      </c>
      <c r="H8" s="67">
        <v>59</v>
      </c>
      <c r="N8" s="72" t="s">
        <v>82</v>
      </c>
    </row>
    <row r="9" spans="2:14" ht="15" thickBot="1" x14ac:dyDescent="0.35">
      <c r="B9" s="65">
        <v>201601</v>
      </c>
      <c r="C9" s="66" t="s">
        <v>75</v>
      </c>
      <c r="D9" s="67">
        <v>165</v>
      </c>
      <c r="E9" s="70">
        <v>1665</v>
      </c>
      <c r="F9" s="70">
        <v>1653</v>
      </c>
      <c r="G9" s="68">
        <v>139</v>
      </c>
      <c r="H9" s="67">
        <v>78</v>
      </c>
      <c r="N9" s="72"/>
    </row>
    <row r="10" spans="2:14" ht="15" thickBot="1" x14ac:dyDescent="0.35">
      <c r="B10" s="65">
        <v>201701</v>
      </c>
      <c r="C10" s="66" t="s">
        <v>76</v>
      </c>
      <c r="D10" s="67">
        <v>200</v>
      </c>
      <c r="E10" s="70">
        <v>1946</v>
      </c>
      <c r="F10" s="70">
        <v>1901</v>
      </c>
      <c r="G10" s="68">
        <v>162</v>
      </c>
      <c r="H10" s="67">
        <v>83</v>
      </c>
      <c r="N10" s="74" t="s">
        <v>83</v>
      </c>
    </row>
    <row r="11" spans="2:14" ht="15" thickBot="1" x14ac:dyDescent="0.35">
      <c r="B11" s="65">
        <v>201801</v>
      </c>
      <c r="C11" s="66" t="s">
        <v>77</v>
      </c>
      <c r="D11" s="67">
        <v>211</v>
      </c>
      <c r="E11" s="70">
        <v>2050</v>
      </c>
      <c r="F11" s="70">
        <v>2001</v>
      </c>
      <c r="G11" s="68">
        <v>171</v>
      </c>
      <c r="H11" s="67">
        <v>91</v>
      </c>
      <c r="N11" s="74" t="s">
        <v>84</v>
      </c>
    </row>
    <row r="12" spans="2:14" ht="15" thickBot="1" x14ac:dyDescent="0.35">
      <c r="B12" s="65">
        <v>201901</v>
      </c>
      <c r="C12" s="71" t="s">
        <v>78</v>
      </c>
      <c r="D12" s="67">
        <v>267</v>
      </c>
      <c r="E12" s="70">
        <v>2679</v>
      </c>
      <c r="F12" s="70">
        <v>2640</v>
      </c>
      <c r="G12" s="67">
        <v>223</v>
      </c>
      <c r="H12" s="67">
        <v>124</v>
      </c>
      <c r="N12" s="74" t="s">
        <v>85</v>
      </c>
    </row>
    <row r="13" spans="2:14" x14ac:dyDescent="0.3">
      <c r="N13" s="74" t="s">
        <v>86</v>
      </c>
    </row>
    <row r="14" spans="2:14" x14ac:dyDescent="0.3">
      <c r="C14" s="88" t="s">
        <v>101</v>
      </c>
      <c r="D14" s="88" t="s">
        <v>102</v>
      </c>
      <c r="E14" s="88" t="s">
        <v>103</v>
      </c>
      <c r="F14" s="85" t="s">
        <v>104</v>
      </c>
      <c r="G14" s="85" t="s">
        <v>105</v>
      </c>
      <c r="N14" s="74" t="s">
        <v>87</v>
      </c>
    </row>
    <row r="15" spans="2:14" ht="15.6" x14ac:dyDescent="0.3">
      <c r="B15" s="87"/>
      <c r="C15" s="88" t="s">
        <v>116</v>
      </c>
      <c r="D15" s="88" t="s">
        <v>117</v>
      </c>
      <c r="E15" s="88" t="s">
        <v>118</v>
      </c>
      <c r="F15" s="88" t="s">
        <v>119</v>
      </c>
      <c r="G15" s="88" t="s">
        <v>120</v>
      </c>
      <c r="H15" t="s">
        <v>105</v>
      </c>
      <c r="I15" t="s">
        <v>106</v>
      </c>
      <c r="N15" s="73"/>
    </row>
    <row r="16" spans="2:14" x14ac:dyDescent="0.3">
      <c r="B16" s="87" t="s">
        <v>107</v>
      </c>
      <c r="C16" s="88">
        <v>56</v>
      </c>
      <c r="D16" s="88">
        <v>133</v>
      </c>
      <c r="E16" s="88">
        <v>165</v>
      </c>
      <c r="F16" s="88">
        <v>200</v>
      </c>
      <c r="G16" s="85">
        <v>211</v>
      </c>
      <c r="H16">
        <v>267</v>
      </c>
      <c r="I16">
        <v>315</v>
      </c>
      <c r="N16" s="75" t="s">
        <v>88</v>
      </c>
    </row>
    <row r="17" spans="2:14" x14ac:dyDescent="0.3">
      <c r="B17" s="87" t="s">
        <v>115</v>
      </c>
      <c r="C17" s="88">
        <v>2</v>
      </c>
      <c r="D17" s="88">
        <v>12</v>
      </c>
      <c r="E17" s="88">
        <v>23</v>
      </c>
      <c r="F17" s="88">
        <v>42</v>
      </c>
      <c r="G17" s="88">
        <v>48</v>
      </c>
      <c r="N17" s="75"/>
    </row>
    <row r="18" spans="2:14" x14ac:dyDescent="0.3">
      <c r="B18" s="87" t="s">
        <v>67</v>
      </c>
      <c r="C18" s="88">
        <v>45</v>
      </c>
      <c r="D18" s="88">
        <v>110</v>
      </c>
      <c r="E18" s="88">
        <v>139</v>
      </c>
      <c r="F18" s="88">
        <v>162</v>
      </c>
      <c r="G18" s="88">
        <v>171</v>
      </c>
      <c r="N18" s="75" t="s">
        <v>89</v>
      </c>
    </row>
    <row r="19" spans="2:14" x14ac:dyDescent="0.3">
      <c r="B19" s="87" t="s">
        <v>108</v>
      </c>
      <c r="C19" s="88">
        <f>F7</f>
        <v>527</v>
      </c>
      <c r="D19" s="89">
        <f>F8</f>
        <v>1280</v>
      </c>
      <c r="E19" s="89">
        <f>F9</f>
        <v>1653</v>
      </c>
      <c r="F19" s="89">
        <f>F10</f>
        <v>1901</v>
      </c>
      <c r="G19" s="95">
        <f>F11</f>
        <v>2001</v>
      </c>
      <c r="H19" s="69">
        <f>F12</f>
        <v>2640</v>
      </c>
      <c r="N19" s="75"/>
    </row>
    <row r="20" spans="2:14" x14ac:dyDescent="0.3">
      <c r="B20" s="94" t="s">
        <v>109</v>
      </c>
      <c r="C20" s="86">
        <f>231*0.72*C19</f>
        <v>87650.64</v>
      </c>
      <c r="D20" s="86">
        <f>231*0.72*D19</f>
        <v>212889.59999999998</v>
      </c>
      <c r="E20" s="86">
        <f t="shared" ref="E20:G20" si="0">231*0.72*E19</f>
        <v>274926.95999999996</v>
      </c>
      <c r="F20" s="86">
        <f t="shared" si="0"/>
        <v>316174.32</v>
      </c>
      <c r="G20" s="86">
        <f t="shared" si="0"/>
        <v>332806.32</v>
      </c>
      <c r="H20" s="6">
        <f t="shared" ref="H20" si="1">224*0.72*H19</f>
        <v>425779.20000000001</v>
      </c>
      <c r="N20" s="75" t="s">
        <v>90</v>
      </c>
    </row>
    <row r="21" spans="2:14" x14ac:dyDescent="0.3">
      <c r="N21" s="75"/>
    </row>
    <row r="22" spans="2:14" ht="15.6" x14ac:dyDescent="0.3">
      <c r="B22" s="115" t="s">
        <v>114</v>
      </c>
      <c r="C22" s="115"/>
      <c r="D22" s="115"/>
      <c r="E22" s="115"/>
      <c r="F22" s="115"/>
      <c r="G22" s="115"/>
      <c r="H22" s="115"/>
      <c r="I22" s="115"/>
      <c r="N22" s="76" t="s">
        <v>91</v>
      </c>
    </row>
    <row r="23" spans="2:14" ht="15" customHeight="1" x14ac:dyDescent="0.3">
      <c r="B23" s="115"/>
      <c r="C23" s="115"/>
      <c r="D23" s="115"/>
      <c r="E23" s="115"/>
      <c r="F23" s="115"/>
      <c r="G23" s="115"/>
      <c r="H23" s="115"/>
      <c r="I23" s="115"/>
      <c r="N23" s="76" t="s">
        <v>92</v>
      </c>
    </row>
    <row r="24" spans="2:14" ht="15.6" x14ac:dyDescent="0.3">
      <c r="B24" s="115"/>
      <c r="C24" s="115"/>
      <c r="D24" s="115"/>
      <c r="E24" s="115"/>
      <c r="F24" s="115"/>
      <c r="G24" s="115"/>
      <c r="H24" s="115"/>
      <c r="I24" s="115"/>
      <c r="N24" s="76"/>
    </row>
    <row r="25" spans="2:14" ht="15.6" x14ac:dyDescent="0.3">
      <c r="B25" s="115"/>
      <c r="C25" s="115"/>
      <c r="D25" s="115"/>
      <c r="E25" s="115"/>
      <c r="F25" s="115"/>
      <c r="G25" s="115"/>
      <c r="H25" s="115"/>
      <c r="I25" s="115"/>
      <c r="N25" s="77" t="s">
        <v>93</v>
      </c>
    </row>
    <row r="26" spans="2:14" ht="15" x14ac:dyDescent="0.3">
      <c r="B26" s="115"/>
      <c r="C26" s="115"/>
      <c r="D26" s="115"/>
      <c r="E26" s="115"/>
      <c r="F26" s="115"/>
      <c r="G26" s="115"/>
      <c r="H26" s="115"/>
      <c r="I26" s="115"/>
      <c r="N26" s="78"/>
    </row>
    <row r="27" spans="2:14" ht="15" x14ac:dyDescent="0.3">
      <c r="B27" s="98"/>
      <c r="C27" s="98"/>
      <c r="D27" s="98"/>
      <c r="E27" s="98"/>
      <c r="F27" s="98"/>
      <c r="G27" s="98"/>
      <c r="H27" s="98"/>
      <c r="I27" s="98"/>
      <c r="N27" s="79"/>
    </row>
    <row r="28" spans="2:14" ht="15.6" x14ac:dyDescent="0.3">
      <c r="C28" s="90" t="s">
        <v>110</v>
      </c>
      <c r="D28" s="88" t="s">
        <v>101</v>
      </c>
      <c r="E28" s="88" t="s">
        <v>102</v>
      </c>
      <c r="F28" s="88" t="s">
        <v>103</v>
      </c>
      <c r="G28" s="85" t="s">
        <v>104</v>
      </c>
      <c r="H28" s="85"/>
      <c r="N28" s="77" t="s">
        <v>94</v>
      </c>
    </row>
    <row r="29" spans="2:14" x14ac:dyDescent="0.3">
      <c r="C29" s="90" t="s">
        <v>111</v>
      </c>
      <c r="D29" s="91">
        <f>Total!B50</f>
        <v>87650.64</v>
      </c>
      <c r="E29" s="91">
        <f>Total!C50</f>
        <v>212889.59999999998</v>
      </c>
      <c r="F29" s="91">
        <f>Total!D50</f>
        <v>274926.95999999996</v>
      </c>
      <c r="G29" s="91">
        <f>Total!E50</f>
        <v>316174.32</v>
      </c>
      <c r="H29" s="83"/>
      <c r="N29" s="75"/>
    </row>
    <row r="30" spans="2:14" x14ac:dyDescent="0.3">
      <c r="C30" s="90" t="s">
        <v>112</v>
      </c>
      <c r="D30" s="91">
        <f>Total!B36</f>
        <v>41515.75</v>
      </c>
      <c r="E30" s="91">
        <f>Total!C36</f>
        <v>39101.222500000003</v>
      </c>
      <c r="F30" s="91">
        <f>Total!D36</f>
        <v>39704.259174999999</v>
      </c>
      <c r="G30" s="91">
        <f>Total!E36</f>
        <v>31325.386950250002</v>
      </c>
      <c r="H30" s="84"/>
      <c r="N30" s="80" t="s">
        <v>95</v>
      </c>
    </row>
    <row r="31" spans="2:14" x14ac:dyDescent="0.3">
      <c r="C31" s="92" t="s">
        <v>113</v>
      </c>
      <c r="D31" s="93">
        <f>D29-D30</f>
        <v>46134.89</v>
      </c>
      <c r="E31" s="93">
        <f t="shared" ref="E31:G31" si="2">E29-E30</f>
        <v>173788.37749999997</v>
      </c>
      <c r="F31" s="93">
        <f t="shared" si="2"/>
        <v>235222.70082499995</v>
      </c>
      <c r="G31" s="93">
        <f t="shared" si="2"/>
        <v>284848.93304974999</v>
      </c>
      <c r="H31" s="83"/>
      <c r="N31" s="81" t="s">
        <v>96</v>
      </c>
    </row>
    <row r="32" spans="2:14" x14ac:dyDescent="0.3">
      <c r="N32" s="75" t="s">
        <v>97</v>
      </c>
    </row>
    <row r="33" spans="3:14" x14ac:dyDescent="0.3">
      <c r="N33" s="75" t="s">
        <v>98</v>
      </c>
    </row>
    <row r="34" spans="3:14" ht="15" thickBot="1" x14ac:dyDescent="0.35">
      <c r="N34" s="75" t="s">
        <v>99</v>
      </c>
    </row>
    <row r="35" spans="3:14" ht="43.8" thickBot="1" x14ac:dyDescent="0.35">
      <c r="C35" s="60" t="s">
        <v>62</v>
      </c>
      <c r="D35" s="61" t="s">
        <v>63</v>
      </c>
      <c r="E35" s="61" t="s">
        <v>64</v>
      </c>
      <c r="F35" s="61" t="s">
        <v>65</v>
      </c>
      <c r="G35" s="61" t="s">
        <v>66</v>
      </c>
      <c r="H35" s="61" t="s">
        <v>67</v>
      </c>
      <c r="I35" s="61" t="s">
        <v>68</v>
      </c>
      <c r="N35" s="75"/>
    </row>
    <row r="36" spans="3:14" ht="15" thickBot="1" x14ac:dyDescent="0.35">
      <c r="C36" s="62">
        <v>200501</v>
      </c>
      <c r="D36" s="63" t="s">
        <v>69</v>
      </c>
      <c r="E36" s="64">
        <v>2</v>
      </c>
      <c r="F36" s="64">
        <v>25</v>
      </c>
      <c r="G36" s="64">
        <v>25</v>
      </c>
      <c r="H36" s="64">
        <v>2</v>
      </c>
      <c r="I36" s="64">
        <v>2</v>
      </c>
      <c r="N36" s="82" t="s">
        <v>100</v>
      </c>
    </row>
    <row r="37" spans="3:14" ht="15" thickBot="1" x14ac:dyDescent="0.35">
      <c r="C37" s="62">
        <v>200601</v>
      </c>
      <c r="D37" s="63" t="s">
        <v>70</v>
      </c>
      <c r="E37" s="64">
        <v>2</v>
      </c>
      <c r="F37" s="64">
        <v>18</v>
      </c>
      <c r="G37" s="64">
        <v>6</v>
      </c>
      <c r="H37" s="64">
        <v>2</v>
      </c>
      <c r="I37" s="64">
        <v>1</v>
      </c>
    </row>
    <row r="38" spans="3:14" ht="15" thickBot="1" x14ac:dyDescent="0.35">
      <c r="C38" s="62">
        <v>200801</v>
      </c>
      <c r="D38" s="63" t="s">
        <v>71</v>
      </c>
      <c r="E38" s="64">
        <v>1</v>
      </c>
      <c r="F38" s="64">
        <v>10</v>
      </c>
      <c r="G38" s="64">
        <v>10</v>
      </c>
      <c r="H38" s="64">
        <v>1</v>
      </c>
      <c r="I38" s="64">
        <v>0</v>
      </c>
    </row>
    <row r="39" spans="3:14" ht="15" thickBot="1" x14ac:dyDescent="0.35">
      <c r="C39" s="62">
        <v>201301</v>
      </c>
      <c r="D39" s="63" t="s">
        <v>72</v>
      </c>
      <c r="E39" s="64">
        <v>1</v>
      </c>
      <c r="F39" s="64">
        <v>12</v>
      </c>
      <c r="G39" s="64">
        <v>12</v>
      </c>
      <c r="H39" s="64">
        <v>1</v>
      </c>
      <c r="I39" s="64">
        <v>1</v>
      </c>
    </row>
    <row r="40" spans="3:14" ht="15" thickBot="1" x14ac:dyDescent="0.35">
      <c r="C40" s="65">
        <v>201401</v>
      </c>
      <c r="D40" s="66" t="s">
        <v>73</v>
      </c>
      <c r="E40" s="67">
        <v>56</v>
      </c>
      <c r="F40" s="67">
        <v>539</v>
      </c>
      <c r="G40" s="67">
        <v>527</v>
      </c>
      <c r="H40" s="68">
        <v>45</v>
      </c>
      <c r="I40" s="67">
        <v>19</v>
      </c>
    </row>
    <row r="41" spans="3:14" ht="15" thickBot="1" x14ac:dyDescent="0.35">
      <c r="C41" s="65">
        <v>201501</v>
      </c>
      <c r="D41" s="66" t="s">
        <v>74</v>
      </c>
      <c r="E41" s="67">
        <v>133</v>
      </c>
      <c r="F41" s="70">
        <v>1318</v>
      </c>
      <c r="G41" s="70">
        <v>1280</v>
      </c>
      <c r="H41" s="68">
        <v>110</v>
      </c>
      <c r="I41" s="67">
        <v>59</v>
      </c>
    </row>
    <row r="42" spans="3:14" ht="15" thickBot="1" x14ac:dyDescent="0.35">
      <c r="C42" s="65">
        <v>201601</v>
      </c>
      <c r="D42" s="66" t="s">
        <v>75</v>
      </c>
      <c r="E42" s="67">
        <v>165</v>
      </c>
      <c r="F42" s="70">
        <v>1665</v>
      </c>
      <c r="G42" s="70">
        <v>1653</v>
      </c>
      <c r="H42" s="68">
        <v>139</v>
      </c>
      <c r="I42" s="67">
        <v>78</v>
      </c>
    </row>
    <row r="43" spans="3:14" ht="15" thickBot="1" x14ac:dyDescent="0.35">
      <c r="C43" s="65">
        <v>201701</v>
      </c>
      <c r="D43" s="66" t="s">
        <v>76</v>
      </c>
      <c r="E43" s="67">
        <v>200</v>
      </c>
      <c r="F43" s="70">
        <v>1946</v>
      </c>
      <c r="G43" s="70">
        <v>1901</v>
      </c>
      <c r="H43" s="68">
        <v>162</v>
      </c>
      <c r="I43" s="67">
        <v>83</v>
      </c>
    </row>
    <row r="44" spans="3:14" ht="15" thickBot="1" x14ac:dyDescent="0.35">
      <c r="C44" s="65">
        <v>201801</v>
      </c>
      <c r="D44" s="66" t="s">
        <v>77</v>
      </c>
      <c r="E44" s="67">
        <v>211</v>
      </c>
      <c r="F44" s="70">
        <v>2050</v>
      </c>
      <c r="G44" s="70">
        <v>2001</v>
      </c>
      <c r="H44" s="68">
        <v>171</v>
      </c>
      <c r="I44" s="67">
        <v>91</v>
      </c>
    </row>
    <row r="45" spans="3:14" ht="15" thickBot="1" x14ac:dyDescent="0.35">
      <c r="C45" s="65">
        <v>201901</v>
      </c>
      <c r="D45" s="71" t="s">
        <v>78</v>
      </c>
      <c r="E45" s="67">
        <v>267</v>
      </c>
      <c r="F45" s="70">
        <v>2679</v>
      </c>
      <c r="G45" s="70">
        <v>2640</v>
      </c>
      <c r="H45" s="67">
        <v>223</v>
      </c>
      <c r="I45" s="67">
        <v>124</v>
      </c>
    </row>
  </sheetData>
  <mergeCells count="1">
    <mergeCell ref="B22:I26"/>
  </mergeCells>
  <phoneticPr fontId="21" type="noConversion"/>
  <hyperlinks>
    <hyperlink ref="N36" r:id="rId1" display="http://www.usnews.com/education/online-education/bachelors/ranking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One-Time</vt:lpstr>
      <vt:lpstr>Recurring</vt:lpstr>
      <vt:lpstr>Total</vt:lpstr>
      <vt:lpstr>back up</vt:lpstr>
      <vt:lpstr>'One-Time'!Print_Area</vt:lpstr>
      <vt:lpstr>Recurring!Print_Area</vt:lpstr>
      <vt:lpstr>Total!Print_Area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McIlvenny</dc:creator>
  <cp:keywords/>
  <dc:description/>
  <cp:lastModifiedBy>Client Services</cp:lastModifiedBy>
  <cp:revision/>
  <dcterms:created xsi:type="dcterms:W3CDTF">2012-10-02T14:56:54Z</dcterms:created>
  <dcterms:modified xsi:type="dcterms:W3CDTF">2021-05-25T17:21:30Z</dcterms:modified>
  <cp:category/>
  <cp:contentStatus/>
</cp:coreProperties>
</file>